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lw282_sussex_ac_uk/Documents/BA fact-checking/WP1/Content analysis/Explore relationships/"/>
    </mc:Choice>
  </mc:AlternateContent>
  <xr:revisionPtr revIDLastSave="1251" documentId="8_{3142A6A6-AD7B-7F45-B1FC-4E5F5A412BE0}" xr6:coauthVersionLast="47" xr6:coauthVersionMax="47" xr10:uidLastSave="{517ABF6C-7D3F-3A4A-A74E-117264F90E1A}"/>
  <bookViews>
    <workbookView xWindow="33600" yWindow="-12080" windowWidth="31000" windowHeight="19080" activeTab="5" xr2:uid="{7F3156C5-E25C-1643-9CD1-ECBF38238AE8}"/>
  </bookViews>
  <sheets>
    <sheet name="Articles by organisation" sheetId="1" r:id="rId1"/>
    <sheet name="Claim type frequencies" sheetId="2" r:id="rId2"/>
    <sheet name="Issue type frequencies" sheetId="3" r:id="rId3"/>
    <sheet name="Tasks of justification frequenc" sheetId="4" r:id="rId4"/>
    <sheet name="Comparisons" sheetId="5" r:id="rId5"/>
    <sheet name="Verdicts" sheetId="6" r:id="rId6"/>
    <sheet name="Verdicts by claim" sheetId="7" r:id="rId7"/>
    <sheet name="Verdicts by issue" sheetId="8" r:id="rId8"/>
    <sheet name="Sources" sheetId="9" r:id="rId9"/>
    <sheet name="Sources by justification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0" l="1"/>
  <c r="B24" i="10"/>
  <c r="C24" i="10"/>
  <c r="D24" i="10"/>
  <c r="E24" i="10"/>
  <c r="F24" i="10"/>
  <c r="G24" i="10"/>
  <c r="H24" i="10"/>
  <c r="I24" i="10"/>
  <c r="J24" i="10"/>
  <c r="K25" i="10"/>
  <c r="G26" i="10" s="1"/>
  <c r="I26" i="10"/>
  <c r="K27" i="10"/>
  <c r="E28" i="10" s="1"/>
  <c r="I28" i="10"/>
  <c r="K29" i="10"/>
  <c r="C30" i="10" s="1"/>
  <c r="B30" i="10"/>
  <c r="D30" i="10"/>
  <c r="E30" i="10"/>
  <c r="F30" i="10"/>
  <c r="G30" i="10"/>
  <c r="H30" i="10"/>
  <c r="I30" i="10"/>
  <c r="J30" i="10"/>
  <c r="K31" i="10"/>
  <c r="B32" i="10"/>
  <c r="C32" i="10"/>
  <c r="D32" i="10"/>
  <c r="E32" i="10"/>
  <c r="F32" i="10"/>
  <c r="G32" i="10"/>
  <c r="H32" i="10"/>
  <c r="I32" i="10"/>
  <c r="J32" i="10"/>
  <c r="K33" i="10"/>
  <c r="G34" i="10" s="1"/>
  <c r="C34" i="10"/>
  <c r="H34" i="10"/>
  <c r="I34" i="10"/>
  <c r="K35" i="10"/>
  <c r="E36" i="10" s="1"/>
  <c r="K37" i="10"/>
  <c r="C38" i="10" s="1"/>
  <c r="B38" i="10"/>
  <c r="D38" i="10"/>
  <c r="E38" i="10"/>
  <c r="F38" i="10"/>
  <c r="G38" i="10"/>
  <c r="H38" i="10"/>
  <c r="I38" i="10"/>
  <c r="J38" i="10"/>
  <c r="K39" i="10"/>
  <c r="B40" i="10"/>
  <c r="C40" i="10"/>
  <c r="D40" i="10"/>
  <c r="E40" i="10"/>
  <c r="F40" i="10"/>
  <c r="G40" i="10"/>
  <c r="H40" i="10"/>
  <c r="I40" i="10"/>
  <c r="J40" i="10"/>
  <c r="K41" i="10"/>
  <c r="G42" i="10" s="1"/>
  <c r="C42" i="10"/>
  <c r="H42" i="10"/>
  <c r="I42" i="10"/>
  <c r="J42" i="10"/>
  <c r="K43" i="10"/>
  <c r="E44" i="10" s="1"/>
  <c r="K45" i="10"/>
  <c r="C46" i="10" s="1"/>
  <c r="B46" i="10"/>
  <c r="D46" i="10"/>
  <c r="E46" i="10"/>
  <c r="F46" i="10"/>
  <c r="G46" i="10"/>
  <c r="H46" i="10"/>
  <c r="I46" i="10"/>
  <c r="J46" i="10"/>
  <c r="K47" i="10"/>
  <c r="B48" i="10"/>
  <c r="C48" i="10"/>
  <c r="D48" i="10"/>
  <c r="E48" i="10"/>
  <c r="F48" i="10"/>
  <c r="G48" i="10"/>
  <c r="H48" i="10"/>
  <c r="I48" i="10"/>
  <c r="J48" i="10"/>
  <c r="K49" i="10"/>
  <c r="G50" i="10" s="1"/>
  <c r="B50" i="10"/>
  <c r="C50" i="10"/>
  <c r="H50" i="10"/>
  <c r="I50" i="10"/>
  <c r="J50" i="10"/>
  <c r="K51" i="10"/>
  <c r="E52" i="10" s="1"/>
  <c r="I52" i="10"/>
  <c r="K53" i="10"/>
  <c r="C54" i="10" s="1"/>
  <c r="B54" i="10"/>
  <c r="D54" i="10"/>
  <c r="E54" i="10"/>
  <c r="F54" i="10"/>
  <c r="G54" i="10"/>
  <c r="H54" i="10"/>
  <c r="I54" i="10"/>
  <c r="J54" i="10"/>
  <c r="K55" i="10"/>
  <c r="G56" i="10" s="1"/>
  <c r="B56" i="10"/>
  <c r="C56" i="10"/>
  <c r="D56" i="10"/>
  <c r="E56" i="10"/>
  <c r="F56" i="10"/>
  <c r="H56" i="10"/>
  <c r="I56" i="10"/>
  <c r="J56" i="10"/>
  <c r="K57" i="10"/>
  <c r="G58" i="10" s="1"/>
  <c r="B58" i="10"/>
  <c r="C58" i="10"/>
  <c r="E58" i="10"/>
  <c r="H58" i="10"/>
  <c r="I58" i="10"/>
  <c r="J58" i="10"/>
  <c r="K59" i="10"/>
  <c r="E60" i="10" s="1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2" i="9"/>
  <c r="B48" i="9"/>
  <c r="B57" i="9" s="1"/>
  <c r="B44" i="9"/>
  <c r="B40" i="9"/>
  <c r="B34" i="9"/>
  <c r="B22" i="9"/>
  <c r="B16" i="9"/>
  <c r="B9" i="9"/>
  <c r="B5" i="9"/>
  <c r="F60" i="10" l="1"/>
  <c r="F52" i="10"/>
  <c r="D60" i="10"/>
  <c r="F58" i="10"/>
  <c r="D52" i="10"/>
  <c r="F50" i="10"/>
  <c r="D44" i="10"/>
  <c r="F42" i="10"/>
  <c r="D36" i="10"/>
  <c r="F34" i="10"/>
  <c r="D28" i="10"/>
  <c r="F26" i="10"/>
  <c r="C52" i="10"/>
  <c r="E50" i="10"/>
  <c r="C44" i="10"/>
  <c r="E42" i="10"/>
  <c r="C36" i="10"/>
  <c r="E34" i="10"/>
  <c r="C28" i="10"/>
  <c r="E26" i="10"/>
  <c r="I60" i="10"/>
  <c r="I44" i="10"/>
  <c r="I36" i="10"/>
  <c r="H60" i="10"/>
  <c r="C60" i="10"/>
  <c r="J60" i="10"/>
  <c r="B60" i="10"/>
  <c r="D58" i="10"/>
  <c r="J52" i="10"/>
  <c r="B52" i="10"/>
  <c r="D50" i="10"/>
  <c r="J44" i="10"/>
  <c r="B44" i="10"/>
  <c r="D42" i="10"/>
  <c r="J36" i="10"/>
  <c r="B36" i="10"/>
  <c r="D34" i="10"/>
  <c r="J28" i="10"/>
  <c r="B28" i="10"/>
  <c r="D26" i="10"/>
  <c r="C26" i="10"/>
  <c r="B42" i="10"/>
  <c r="H36" i="10"/>
  <c r="J34" i="10"/>
  <c r="B34" i="10"/>
  <c r="H28" i="10"/>
  <c r="J26" i="10"/>
  <c r="B26" i="10"/>
  <c r="H52" i="10"/>
  <c r="G60" i="10"/>
  <c r="G52" i="10"/>
  <c r="G44" i="10"/>
  <c r="G36" i="10"/>
  <c r="G28" i="10"/>
  <c r="F28" i="10"/>
  <c r="H26" i="10"/>
  <c r="H44" i="10"/>
  <c r="F44" i="10"/>
  <c r="F36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63" i="4"/>
  <c r="C62" i="4"/>
  <c r="C55" i="4"/>
  <c r="C54" i="4"/>
  <c r="C53" i="4"/>
  <c r="C47" i="4"/>
  <c r="C46" i="4"/>
  <c r="C45" i="4"/>
  <c r="C42" i="4"/>
  <c r="C39" i="4"/>
  <c r="C38" i="4"/>
  <c r="C37" i="4"/>
  <c r="C34" i="4"/>
  <c r="C31" i="4"/>
  <c r="C30" i="4"/>
  <c r="C29" i="4"/>
  <c r="C26" i="4"/>
  <c r="C23" i="4"/>
  <c r="C22" i="4"/>
  <c r="C21" i="4"/>
  <c r="C18" i="4"/>
  <c r="C15" i="4"/>
  <c r="C14" i="4"/>
  <c r="C13" i="4"/>
  <c r="C10" i="4"/>
  <c r="C8" i="4"/>
  <c r="C7" i="4"/>
  <c r="C6" i="4"/>
  <c r="C5" i="4"/>
  <c r="C2" i="4"/>
  <c r="B64" i="4"/>
  <c r="C61" i="4" s="1"/>
  <c r="C48" i="3"/>
  <c r="C47" i="3"/>
  <c r="C40" i="3"/>
  <c r="C39" i="3"/>
  <c r="C32" i="3"/>
  <c r="C31" i="3"/>
  <c r="C24" i="3"/>
  <c r="C23" i="3"/>
  <c r="C16" i="3"/>
  <c r="C15" i="3"/>
  <c r="C8" i="3"/>
  <c r="C7" i="3"/>
  <c r="B50" i="3"/>
  <c r="C46" i="3" s="1"/>
  <c r="C16" i="4" l="1"/>
  <c r="C24" i="4"/>
  <c r="C32" i="4"/>
  <c r="C40" i="4"/>
  <c r="C48" i="4"/>
  <c r="C56" i="4"/>
  <c r="C17" i="3"/>
  <c r="C25" i="3"/>
  <c r="C33" i="3"/>
  <c r="C41" i="3"/>
  <c r="C49" i="3"/>
  <c r="C2" i="3"/>
  <c r="C10" i="3"/>
  <c r="C18" i="3"/>
  <c r="C26" i="3"/>
  <c r="C34" i="3"/>
  <c r="C42" i="3"/>
  <c r="C9" i="4"/>
  <c r="C17" i="4"/>
  <c r="C25" i="4"/>
  <c r="C33" i="4"/>
  <c r="C41" i="4"/>
  <c r="C49" i="4"/>
  <c r="C57" i="4"/>
  <c r="C50" i="4"/>
  <c r="C58" i="4"/>
  <c r="C9" i="3"/>
  <c r="C11" i="3"/>
  <c r="C27" i="3"/>
  <c r="C43" i="3"/>
  <c r="C12" i="3"/>
  <c r="C28" i="3"/>
  <c r="C3" i="4"/>
  <c r="C11" i="4"/>
  <c r="C19" i="4"/>
  <c r="C27" i="4"/>
  <c r="C35" i="4"/>
  <c r="C43" i="4"/>
  <c r="C51" i="4"/>
  <c r="C59" i="4"/>
  <c r="C36" i="3"/>
  <c r="C44" i="3"/>
  <c r="C5" i="3"/>
  <c r="C13" i="3"/>
  <c r="C21" i="3"/>
  <c r="C29" i="3"/>
  <c r="C37" i="3"/>
  <c r="C45" i="3"/>
  <c r="C4" i="4"/>
  <c r="C12" i="4"/>
  <c r="C20" i="4"/>
  <c r="C28" i="4"/>
  <c r="C36" i="4"/>
  <c r="C44" i="4"/>
  <c r="C52" i="4"/>
  <c r="C60" i="4"/>
  <c r="C3" i="3"/>
  <c r="C19" i="3"/>
  <c r="C35" i="3"/>
  <c r="C4" i="3"/>
  <c r="C20" i="3"/>
  <c r="C6" i="3"/>
  <c r="C14" i="3"/>
  <c r="C22" i="3"/>
  <c r="C30" i="3"/>
  <c r="C38" i="3"/>
  <c r="C30" i="2"/>
  <c r="C28" i="2"/>
  <c r="C27" i="2"/>
  <c r="C26" i="2"/>
  <c r="C24" i="2"/>
  <c r="C23" i="2"/>
  <c r="C22" i="2"/>
  <c r="C21" i="2"/>
  <c r="C20" i="2"/>
  <c r="C19" i="2"/>
  <c r="C18" i="2"/>
  <c r="C16" i="2"/>
  <c r="C15" i="2"/>
  <c r="C14" i="2"/>
  <c r="C13" i="2"/>
  <c r="C12" i="2"/>
  <c r="C11" i="2"/>
  <c r="C10" i="2"/>
  <c r="C8" i="2"/>
  <c r="C7" i="2"/>
  <c r="C6" i="2"/>
  <c r="C5" i="2"/>
  <c r="C4" i="2"/>
  <c r="C3" i="2"/>
  <c r="C2" i="2"/>
  <c r="B31" i="2"/>
  <c r="C29" i="2" s="1"/>
  <c r="C9" i="2" l="1"/>
  <c r="C17" i="2"/>
  <c r="C25" i="2"/>
</calcChain>
</file>

<file path=xl/sharedStrings.xml><?xml version="1.0" encoding="utf-8"?>
<sst xmlns="http://schemas.openxmlformats.org/spreadsheetml/2006/main" count="507" uniqueCount="299">
  <si>
    <t>Fact-checking organisation</t>
  </si>
  <si>
    <t>No. of articles</t>
  </si>
  <si>
    <t>BBC Verify</t>
  </si>
  <si>
    <t>Channel 4 FactCheck</t>
  </si>
  <si>
    <t>FullFact</t>
  </si>
  <si>
    <t>All UK</t>
  </si>
  <si>
    <t>Factcheck.org</t>
  </si>
  <si>
    <t>PolitiFact</t>
  </si>
  <si>
    <t>WaPo’s Fact Checker</t>
  </si>
  <si>
    <t>All US</t>
  </si>
  <si>
    <t>Total</t>
  </si>
  <si>
    <t>No.</t>
  </si>
  <si>
    <t>2.1: Deceptive content</t>
  </si>
  <si>
    <t>2: Content</t>
  </si>
  <si>
    <t>1.2: Quantitative Comparisons</t>
  </si>
  <si>
    <t>1.1: Qualitative Comparisons</t>
  </si>
  <si>
    <t>1: Comparative claims</t>
  </si>
  <si>
    <t>Claim and content types and sub-types</t>
  </si>
  <si>
    <t>2.2: Fabricated and manipulated content</t>
  </si>
  <si>
    <t>2.3: Mislabelled content</t>
  </si>
  <si>
    <t>3: Counterfactual claims</t>
  </si>
  <si>
    <t>4: Empirical claims</t>
  </si>
  <si>
    <t>4.1: Claims about characteristics, attributes, capacities of something</t>
  </si>
  <si>
    <t>4.2: Claims about effects</t>
  </si>
  <si>
    <t>4.3: Claims about quantities or amounts of something</t>
  </si>
  <si>
    <t>4.4: Claims about what an actor has said or a document says</t>
  </si>
  <si>
    <t>4.5: Claims about what an actors plans or indends to do</t>
  </si>
  <si>
    <t>4.6: Claims about whether an actor did or is doing something</t>
  </si>
  <si>
    <t>4.7: Claims about whether something happened or is happening</t>
  </si>
  <si>
    <t>5: Explanatory claims</t>
  </si>
  <si>
    <t>5.1: Claims about causes</t>
  </si>
  <si>
    <t>5.2: Claims about how something happened or was done</t>
  </si>
  <si>
    <t>5.3: Claims about whether two things are linked</t>
  </si>
  <si>
    <t>5.4: Claims about why an actor did or plans to do something</t>
  </si>
  <si>
    <t>5.5: Claims about why something happened or is the case</t>
  </si>
  <si>
    <t>6: Inferences</t>
  </si>
  <si>
    <t>7: Normative claims</t>
  </si>
  <si>
    <t>8: Ontological claims</t>
  </si>
  <si>
    <t>9: Predictive claims</t>
  </si>
  <si>
    <t>9.1: Claims about future effects or what will happen</t>
  </si>
  <si>
    <t>9.2: Claims about what an actor will do</t>
  </si>
  <si>
    <t>10: Regulatory claims</t>
  </si>
  <si>
    <t>% of all claims</t>
  </si>
  <si>
    <t>All claims</t>
  </si>
  <si>
    <t>Issue types and sub-types</t>
  </si>
  <si>
    <t>% of all issues</t>
  </si>
  <si>
    <t>1: Fake or misleading content</t>
  </si>
  <si>
    <t>1.1: Fake, fabricated or manipulated content</t>
  </si>
  <si>
    <t>1.2: Mislabelled or out of context content</t>
  </si>
  <si>
    <t>2: Ignorance of rules</t>
  </si>
  <si>
    <t>2.1: Misunderstand or exaggerate an actor's power, authority or responsibility</t>
  </si>
  <si>
    <t>2.2: Misunderstand rules and their applicability</t>
  </si>
  <si>
    <t>3: Improbable claims</t>
  </si>
  <si>
    <t>4: Incoherent claims</t>
  </si>
  <si>
    <t>4.1: Don't say anything meaninful, relevant or insightful</t>
  </si>
  <si>
    <t>4.2: Relate to something that doesn't exist</t>
  </si>
  <si>
    <t>4.3: Unclearly stated</t>
  </si>
  <si>
    <t>5: Incomplete claims</t>
  </si>
  <si>
    <t>5.1: Omit important context</t>
  </si>
  <si>
    <t>5.2: Omit important detail</t>
  </si>
  <si>
    <t>5.3: Omit important factors or conditions</t>
  </si>
  <si>
    <t>6: Incorrect empirical claims</t>
  </si>
  <si>
    <t>6.1: Contradicted by empirical evidence</t>
  </si>
  <si>
    <t>6.2: Contradicted by expert or official testimony</t>
  </si>
  <si>
    <t>6.3: Contradicted by statistical or experimental evidence</t>
  </si>
  <si>
    <t>6.4: Impossible claims, collectively accepted claims, labelled as false without evidence</t>
  </si>
  <si>
    <t>6.5: Incorrect details</t>
  </si>
  <si>
    <t>6.6: Misquote, misattribute or invent statements</t>
  </si>
  <si>
    <t>7: Incorrect or questionable comparisons</t>
  </si>
  <si>
    <t>8: Incorrect or questionable explanations</t>
  </si>
  <si>
    <t>8.1: Incorrect causal claims</t>
  </si>
  <si>
    <t>8.2: Misunderstand or misrepresent how something works</t>
  </si>
  <si>
    <t>8.3: Misunderstand or misrepresent why something happened, was done or is the case</t>
  </si>
  <si>
    <t>8.4: Overstated causal claims</t>
  </si>
  <si>
    <t>9: Issues with evidence</t>
  </si>
  <si>
    <t>9.1: Claimant offers no supporting evidence</t>
  </si>
  <si>
    <t>9.2: Insufficient evidence</t>
  </si>
  <si>
    <t>9.3: Misinterpret or misrepresent evidence</t>
  </si>
  <si>
    <t>9.4: No evidence for claim</t>
  </si>
  <si>
    <t>9.5: Questionable sources or evidence</t>
  </si>
  <si>
    <t>10: Misassignments</t>
  </si>
  <si>
    <t>11: Mischaracterisations</t>
  </si>
  <si>
    <t>12: Misinterpretations</t>
  </si>
  <si>
    <t>12.1: Misinterpet or misrepresent what an actor meant</t>
  </si>
  <si>
    <t>12.2: Misinterpret or misrepresnt someone's intentions</t>
  </si>
  <si>
    <t>13: Ontological errors</t>
  </si>
  <si>
    <t>13.1: Miscategorisations</t>
  </si>
  <si>
    <t>13.2: Misdefine or misunderstand the nature of something</t>
  </si>
  <si>
    <t>13.3: Misidentifications</t>
  </si>
  <si>
    <t>14: Overgeneralisations or overspecifications</t>
  </si>
  <si>
    <t>15: Questionable predictions</t>
  </si>
  <si>
    <t>16: Temporal errors</t>
  </si>
  <si>
    <t>16.1: Misapply timescales</t>
  </si>
  <si>
    <t>16.2: Outdated</t>
  </si>
  <si>
    <t>Tasks of justification</t>
  </si>
  <si>
    <t xml:space="preserve">No. </t>
  </si>
  <si>
    <t>% of all instances of justification</t>
  </si>
  <si>
    <t>1: Confirm rules</t>
  </si>
  <si>
    <t>2: Contest misinterpretations and mischaracterisations</t>
  </si>
  <si>
    <t>3: Contest predictions</t>
  </si>
  <si>
    <t>3.1: Argue that something won't necessarily have a particular effect</t>
  </si>
  <si>
    <t>3.2: Contest conterfactuals</t>
  </si>
  <si>
    <t>3.3: Explain the factors that will affect or determine something</t>
  </si>
  <si>
    <t>3.4: Predict the effect of something or what will happen</t>
  </si>
  <si>
    <t>4: Correct empirical claims</t>
  </si>
  <si>
    <t>4.1: Confirm or detail an occurance or event</t>
  </si>
  <si>
    <t>4.2: Confirm the level, rate, scale, prevelance, proportion, amount or quantity of something</t>
  </si>
  <si>
    <t>4.3: Confirm what an actor did or is doing</t>
  </si>
  <si>
    <t>4.4: Confirm what an actor intends or plans to do</t>
  </si>
  <si>
    <t>5: Correct misassignments of responsibility, blame, credit or power</t>
  </si>
  <si>
    <t>4.5: Confirm what an actor said, who said something, or the contents of a document</t>
  </si>
  <si>
    <t>4.6: Confirm what is or is not the case</t>
  </si>
  <si>
    <t>6: Correct ontological errors</t>
  </si>
  <si>
    <t>6.1: Confirm the nature, identity or definition of someone or something</t>
  </si>
  <si>
    <t>6.2: Explain or clarify the categories that a claim relates to</t>
  </si>
  <si>
    <t>6.3: Explain why a particular categorisation or definition is problematic or preferrable</t>
  </si>
  <si>
    <t>7: Correct or contest comparisons</t>
  </si>
  <si>
    <t>7.1: Contest or clarify qualitative comparisons</t>
  </si>
  <si>
    <t>7.2: Contest or clarify quantitative comparisons</t>
  </si>
  <si>
    <t>8: Correct or provide explanations</t>
  </si>
  <si>
    <t>8.1: Confirm how something works, happened, or was done</t>
  </si>
  <si>
    <t>8.2: Confirm or explain the effect of something</t>
  </si>
  <si>
    <t>8.3: Confirm the relationship between two things</t>
  </si>
  <si>
    <t>8.4: Explain the factors that did or do determine or affect something</t>
  </si>
  <si>
    <t>8.5: Explain why an actor did, is doing or plans to do something</t>
  </si>
  <si>
    <t>8.6: Explain why something happened or is the case, what caused something</t>
  </si>
  <si>
    <t>9: Correct temporal errors</t>
  </si>
  <si>
    <t>9.2: Confirm that a claim is outdated</t>
  </si>
  <si>
    <t>9.3: Explain or confirm that the timescale doesn't fit</t>
  </si>
  <si>
    <t>9.4: Explain why a particular timscale is preferrable</t>
  </si>
  <si>
    <t>10: Demonstrate imprecision</t>
  </si>
  <si>
    <t>11: Demonstrate improbability</t>
  </si>
  <si>
    <t>12: Demonstrate incoherence</t>
  </si>
  <si>
    <t>12.1: Confirming that something doesn't exist</t>
  </si>
  <si>
    <t>12.2: Explain why a claim isn't meaningful or insightful</t>
  </si>
  <si>
    <t>13: Demonstrate specificity or generality</t>
  </si>
  <si>
    <t>13.1: Demonstrate overgeneralisation</t>
  </si>
  <si>
    <t>13.2: Demonstrate overspecification</t>
  </si>
  <si>
    <t>14: Demonstrate that content is fake or misleading</t>
  </si>
  <si>
    <t>14.1: Argue or confirm that content has been altered or fabricated</t>
  </si>
  <si>
    <t>14.2: Confirm and detail what is actually depicted</t>
  </si>
  <si>
    <t>14.3: Explain how content may have been fabricated or manipulated</t>
  </si>
  <si>
    <t>15: Explain significance</t>
  </si>
  <si>
    <t>15.1: Demonstrate that something is ordinary or extraordinary</t>
  </si>
  <si>
    <t>15.2: Demonstrate the scale of something</t>
  </si>
  <si>
    <t>15.2: Explain the implications of something</t>
  </si>
  <si>
    <t>16: Highlight issues with evidence</t>
  </si>
  <si>
    <t>16.1: Argue or demonstrate that there is no evidence to support a claim</t>
  </si>
  <si>
    <t>16.2: Argue that supporting evidence has been misnterpeted or misrepresented</t>
  </si>
  <si>
    <t>16.3: Argue that supporting evidence is insufficient</t>
  </si>
  <si>
    <t>16.4: Argue that supporting evidence is unreliable</t>
  </si>
  <si>
    <t>17: Highlight or question the authority of actors and processes</t>
  </si>
  <si>
    <t>17.1: Demonstrate that a claim contradicts expert or official advice</t>
  </si>
  <si>
    <t>17.2: Highlight the measures, processes, and authorities in place to prevent an issue</t>
  </si>
  <si>
    <t>17.3: Question the credibility of actors associated with the claim</t>
  </si>
  <si>
    <t>18: Highlight previous fact-checks, admissions and corrections</t>
  </si>
  <si>
    <t>18.1: Link to claim maker acknowledging mistake or offering correction</t>
  </si>
  <si>
    <t>18.2: Link to previous factcheck of same or v similar claim</t>
  </si>
  <si>
    <t>19: Provide important context or information</t>
  </si>
  <si>
    <t>WaPo's Fact Checker</t>
  </si>
  <si>
    <t>% of org's claim type coding</t>
  </si>
  <si>
    <t>FactCheck.org</t>
  </si>
  <si>
    <t>All US orgs.</t>
  </si>
  <si>
    <t>% of US orgs' claim type coding</t>
  </si>
  <si>
    <t>All UK orgs</t>
  </si>
  <si>
    <t>% of UK orgs' claim type coding</t>
  </si>
  <si>
    <t>All orgs</t>
  </si>
  <si>
    <t>% of all orgs' claim type coding</t>
  </si>
  <si>
    <t>Fact-checking org.</t>
  </si>
  <si>
    <t>Issue types</t>
  </si>
  <si>
    <t>Claim types</t>
  </si>
  <si>
    <t>% of org's issue coding</t>
  </si>
  <si>
    <t>% of US orgs' issue coding</t>
  </si>
  <si>
    <t>Fact-checking org</t>
  </si>
  <si>
    <t>% of UK orgs' issue coding</t>
  </si>
  <si>
    <t>% of all orgs' issue coding</t>
  </si>
  <si>
    <t>% of org's just. Coding</t>
  </si>
  <si>
    <t>% of org's just. coding</t>
  </si>
  <si>
    <t>% of US orgs' just. coding</t>
  </si>
  <si>
    <t>% of UK orgs' just. coding</t>
  </si>
  <si>
    <t>% of all orgs' just. coding</t>
  </si>
  <si>
    <t>Pants on fire</t>
  </si>
  <si>
    <t>Hoax, scam, fake, fabricated, manipulated, satire</t>
  </si>
  <si>
    <t>Mislabelled</t>
  </si>
  <si>
    <t>4 pinocchios</t>
  </si>
  <si>
    <t>Misleading</t>
  </si>
  <si>
    <t>Mostly false</t>
  </si>
  <si>
    <t>Half true</t>
  </si>
  <si>
    <t>Missing crucial context</t>
  </si>
  <si>
    <t>Mostly true</t>
  </si>
  <si>
    <t>Partly true, but inaccurate or missing context</t>
  </si>
  <si>
    <t>True, but missing important context</t>
  </si>
  <si>
    <t>2 pinocchios</t>
  </si>
  <si>
    <t>3 pinocchios</t>
  </si>
  <si>
    <t>Vaguely or unclearly stated</t>
  </si>
  <si>
    <t>NEITHER TRUE NOR FALSE</t>
  </si>
  <si>
    <t>F a l s e</t>
  </si>
  <si>
    <t>NO EVIDENCE</t>
  </si>
  <si>
    <t>NO CLEAR VERDICT</t>
  </si>
  <si>
    <t>MULTIPLE VERDICTS</t>
  </si>
  <si>
    <t>Verdict</t>
  </si>
  <si>
    <t>% all verdicts</t>
  </si>
  <si>
    <t>4: Empricial cliams</t>
  </si>
  <si>
    <t>6: Incorrect emprical claims</t>
  </si>
  <si>
    <t xml:space="preserve">9: Issues with evidence </t>
  </si>
  <si>
    <t>Claim type</t>
  </si>
  <si>
    <t>Issue type</t>
  </si>
  <si>
    <t>Total issues identified in articles with each verdict type</t>
  </si>
  <si>
    <t>Total of each issue type</t>
  </si>
  <si>
    <t>% of issue type total</t>
  </si>
  <si>
    <t xml:space="preserve">% of all issues </t>
  </si>
  <si>
    <t>% of claim type receiving each verdict type</t>
  </si>
  <si>
    <t>% of all verdicts received</t>
  </si>
  <si>
    <t>Claim type total</t>
  </si>
  <si>
    <t>Total number of claims receiving each verdict</t>
  </si>
  <si>
    <t>% of all sources</t>
  </si>
  <si>
    <t>Experts (other)</t>
  </si>
  <si>
    <t>Expert</t>
  </si>
  <si>
    <t>Activists</t>
  </si>
  <si>
    <t>Consumer advice orgs</t>
  </si>
  <si>
    <t>Museums, exhibitions and other educational organisations</t>
  </si>
  <si>
    <t>NGO, charitable organisation, advocacy groups</t>
  </si>
  <si>
    <t>Public figures, celebrities, their spokespeople</t>
  </si>
  <si>
    <t>Religious orgs</t>
  </si>
  <si>
    <t>Databases, indexes, archives</t>
  </si>
  <si>
    <t>Encyclopedia, dictionary, wikipedia, other wikis</t>
  </si>
  <si>
    <t>Historical documents, records, documents (generic)</t>
  </si>
  <si>
    <t>Search results</t>
  </si>
  <si>
    <t>Videos and images</t>
  </si>
  <si>
    <t>Documents and databases</t>
  </si>
  <si>
    <t>Media</t>
  </si>
  <si>
    <t>Individual politicians and their spokespeople</t>
  </si>
  <si>
    <t>International organisations, agencies, summits, treaties</t>
  </si>
  <si>
    <t>Political analysts or consultants</t>
  </si>
  <si>
    <t>Political parties, campaigns, campaign material</t>
  </si>
  <si>
    <t>Polling companies</t>
  </si>
  <si>
    <t>Political actors</t>
  </si>
  <si>
    <t>Industry bodies, business associations</t>
  </si>
  <si>
    <t>Private companies, ind empolyees, board members, etc.</t>
  </si>
  <si>
    <t>Public-private partnerships, public corporations, other hybrid entities</t>
  </si>
  <si>
    <t xml:space="preserve">Private and hybrid actors </t>
  </si>
  <si>
    <t>Medical institutions and associations</t>
  </si>
  <si>
    <t>Professional bodies and trade unions</t>
  </si>
  <si>
    <t>Professional actors</t>
  </si>
  <si>
    <t>State actors</t>
  </si>
  <si>
    <t>Source type</t>
  </si>
  <si>
    <t>Confirm rules</t>
  </si>
  <si>
    <t>Contest misinterpretations and mischaracterisations</t>
  </si>
  <si>
    <t>Contest predictions</t>
  </si>
  <si>
    <t xml:space="preserve">Correct empirical claims </t>
  </si>
  <si>
    <t>Correct misassignments of responsibility, blame, credit or power</t>
  </si>
  <si>
    <t>Correct ontological errors</t>
  </si>
  <si>
    <t>Correct or contest comparisons</t>
  </si>
  <si>
    <t>Correct or provide explanations</t>
  </si>
  <si>
    <t>Correct temporal errors</t>
  </si>
  <si>
    <t>Demonstrate imprecision</t>
  </si>
  <si>
    <t>Demonstrate improbability</t>
  </si>
  <si>
    <t>Demonstrate incoherence</t>
  </si>
  <si>
    <t>Demonstrate specificity or generality</t>
  </si>
  <si>
    <t>Demonstrate that content is fake or misleading</t>
  </si>
  <si>
    <t>Explain significance</t>
  </si>
  <si>
    <t>Highlight issues with evidence</t>
  </si>
  <si>
    <t>Highlight or question the authority of actors and processes</t>
  </si>
  <si>
    <t>Highlight previous fact-checks, admissions and corrections</t>
  </si>
  <si>
    <t>Provide important context or information</t>
  </si>
  <si>
    <t>% of all uses of this source</t>
  </si>
  <si>
    <t>Actors related to the claim</t>
  </si>
  <si>
    <t>Civ soc actors</t>
  </si>
  <si>
    <t>Private and hybrid actors</t>
  </si>
  <si>
    <t>% of sources used for this task</t>
  </si>
  <si>
    <t>Academic Sources</t>
  </si>
  <si>
    <t>Think Tanks and Independent Research Institutions</t>
  </si>
  <si>
    <t>Actor or organisation being mimicked or whose identity has been stolen or used</t>
  </si>
  <si>
    <t>Actor that is subject of or related to claim</t>
  </si>
  <si>
    <t>Actors who made claims or defend them</t>
  </si>
  <si>
    <t>Actor related to a claim</t>
  </si>
  <si>
    <t>Civil Society</t>
  </si>
  <si>
    <t>Blogs and Generic Websites</t>
  </si>
  <si>
    <t>Factcheckers</t>
  </si>
  <si>
    <t>Journalists</t>
  </si>
  <si>
    <t>News Database</t>
  </si>
  <si>
    <t>Non-traditional News outlets</t>
  </si>
  <si>
    <t>Podcast</t>
  </si>
  <si>
    <t>Political magazines</t>
  </si>
  <si>
    <t>Satire, parody sites</t>
  </si>
  <si>
    <t>Social media</t>
  </si>
  <si>
    <t>Specialist publication</t>
  </si>
  <si>
    <t>Traditional media</t>
  </si>
  <si>
    <t>Licensed or Credentialed Professionals</t>
  </si>
  <si>
    <t>Gov agencies</t>
  </si>
  <si>
    <t>Judiciary, courts, legal rulings, court documents</t>
  </si>
  <si>
    <t>Law enforcement and emergency services</t>
  </si>
  <si>
    <t>Laws and bills</t>
  </si>
  <si>
    <t>Legislative branch records, reports, etc.</t>
  </si>
  <si>
    <t>Military</t>
  </si>
  <si>
    <t>Public sector orgs, public utilities</t>
  </si>
  <si>
    <t>Source type total</t>
  </si>
  <si>
    <t>Total all sources supporting this task</t>
  </si>
  <si>
    <t>Total this source supporting all 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</si>
</sst>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%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4" fillId="0" borderId="0" xfId="0" applyNumberFormat="1" applyFont="1"/>
    <xf numFmtId="165" fontId="2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38F3-DADA-B142-A0FF-3344560B9B9F}">
  <dimension ref="A1:B10"/>
  <sheetViews>
    <sheetView workbookViewId="0">
      <selection activeCell="D3" sqref="D3"/>
    </sheetView>
  </sheetViews>
  <sheetFormatPr baseColWidth="10" defaultRowHeight="16" x14ac:dyDescent="0.2"/>
  <cols>
    <col min="1" max="1" width="26.6640625" customWidth="1"/>
    <col min="2" max="2" width="21.66406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</v>
      </c>
      <c r="B2">
        <v>10</v>
      </c>
    </row>
    <row r="3" spans="1:2" x14ac:dyDescent="0.2">
      <c r="A3" t="s">
        <v>3</v>
      </c>
      <c r="B3">
        <v>5</v>
      </c>
    </row>
    <row r="4" spans="1:2" x14ac:dyDescent="0.2">
      <c r="A4" t="s">
        <v>4</v>
      </c>
      <c r="B4">
        <v>121</v>
      </c>
    </row>
    <row r="5" spans="1:2" x14ac:dyDescent="0.2">
      <c r="A5" t="s">
        <v>5</v>
      </c>
      <c r="B5">
        <v>136</v>
      </c>
    </row>
    <row r="6" spans="1:2" x14ac:dyDescent="0.2">
      <c r="A6" t="s">
        <v>6</v>
      </c>
      <c r="B6">
        <v>49</v>
      </c>
    </row>
    <row r="7" spans="1:2" x14ac:dyDescent="0.2">
      <c r="A7" t="s">
        <v>7</v>
      </c>
      <c r="B7">
        <v>198</v>
      </c>
    </row>
    <row r="8" spans="1:2" x14ac:dyDescent="0.2">
      <c r="A8" t="s">
        <v>8</v>
      </c>
      <c r="B8">
        <v>17</v>
      </c>
    </row>
    <row r="9" spans="1:2" x14ac:dyDescent="0.2">
      <c r="A9" t="s">
        <v>9</v>
      </c>
      <c r="B9">
        <v>264</v>
      </c>
    </row>
    <row r="10" spans="1:2" x14ac:dyDescent="0.2">
      <c r="A10" t="s">
        <v>10</v>
      </c>
      <c r="B10">
        <v>400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E8EB0-210F-EB40-9F2C-61569790A8B8}">
  <dimension ref="A1:U61"/>
  <sheetViews>
    <sheetView zoomScale="90" zoomScaleNormal="90" workbookViewId="0">
      <selection activeCell="T33" sqref="T33"/>
    </sheetView>
  </sheetViews>
  <sheetFormatPr baseColWidth="10" defaultRowHeight="16" x14ac:dyDescent="0.2"/>
  <cols>
    <col min="1" max="1" width="21.5" customWidth="1"/>
  </cols>
  <sheetData>
    <row r="1" spans="1:21" x14ac:dyDescent="0.2">
      <c r="A1" t="s">
        <v>245</v>
      </c>
      <c r="B1" t="s">
        <v>246</v>
      </c>
      <c r="C1" t="s">
        <v>247</v>
      </c>
      <c r="D1" t="s">
        <v>248</v>
      </c>
      <c r="E1" t="s">
        <v>249</v>
      </c>
      <c r="F1" t="s">
        <v>250</v>
      </c>
      <c r="G1" t="s">
        <v>251</v>
      </c>
      <c r="H1" t="s">
        <v>252</v>
      </c>
      <c r="I1" t="s">
        <v>253</v>
      </c>
      <c r="J1" t="s">
        <v>254</v>
      </c>
      <c r="K1" t="s">
        <v>255</v>
      </c>
      <c r="L1" t="s">
        <v>256</v>
      </c>
      <c r="M1" t="s">
        <v>257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298</v>
      </c>
    </row>
    <row r="2" spans="1:21" x14ac:dyDescent="0.2">
      <c r="A2" t="s">
        <v>266</v>
      </c>
      <c r="B2">
        <v>9</v>
      </c>
      <c r="C2">
        <v>13</v>
      </c>
      <c r="D2">
        <v>2</v>
      </c>
      <c r="E2">
        <v>53</v>
      </c>
      <c r="F2">
        <v>2</v>
      </c>
      <c r="G2">
        <v>10</v>
      </c>
      <c r="H2">
        <v>1</v>
      </c>
      <c r="I2">
        <v>12</v>
      </c>
      <c r="J2">
        <v>5</v>
      </c>
      <c r="K2">
        <v>1</v>
      </c>
      <c r="L2">
        <v>1</v>
      </c>
      <c r="M2">
        <v>0</v>
      </c>
      <c r="N2">
        <v>4</v>
      </c>
      <c r="O2">
        <v>27</v>
      </c>
      <c r="P2">
        <v>6</v>
      </c>
      <c r="Q2">
        <v>10</v>
      </c>
      <c r="R2">
        <v>2</v>
      </c>
      <c r="S2">
        <v>7</v>
      </c>
      <c r="T2">
        <v>5</v>
      </c>
      <c r="U2">
        <v>170</v>
      </c>
    </row>
    <row r="3" spans="1:21" x14ac:dyDescent="0.2">
      <c r="A3" t="s">
        <v>265</v>
      </c>
      <c r="B3" s="4">
        <v>5.2941176470588235E-2</v>
      </c>
      <c r="C3" s="4">
        <v>7.6470588235294124E-2</v>
      </c>
      <c r="D3" s="4">
        <v>1.1764705882352941E-2</v>
      </c>
      <c r="E3" s="4">
        <v>0.31176470588235294</v>
      </c>
      <c r="F3" s="4">
        <v>1.1764705882352941E-2</v>
      </c>
      <c r="G3" s="4">
        <v>5.8823529411764705E-2</v>
      </c>
      <c r="H3" s="4">
        <v>5.8823529411764705E-3</v>
      </c>
      <c r="I3" s="4">
        <v>7.0588235294117646E-2</v>
      </c>
      <c r="J3" s="4">
        <v>2.9411764705882353E-2</v>
      </c>
      <c r="K3" s="4">
        <v>5.8823529411764705E-3</v>
      </c>
      <c r="L3" s="4">
        <v>5.8823529411764705E-3</v>
      </c>
      <c r="M3" s="4">
        <v>0</v>
      </c>
      <c r="N3" s="4">
        <v>2.3529411764705882E-2</v>
      </c>
      <c r="O3" s="4">
        <v>0.1588235294117647</v>
      </c>
      <c r="P3" s="4">
        <v>3.5294117647058823E-2</v>
      </c>
      <c r="Q3" s="4">
        <v>5.8823529411764705E-2</v>
      </c>
      <c r="R3" s="4">
        <v>1.1764705882352941E-2</v>
      </c>
      <c r="S3" s="4">
        <v>4.1176470588235294E-2</v>
      </c>
      <c r="T3" s="4">
        <v>2.9411764705882353E-2</v>
      </c>
    </row>
    <row r="4" spans="1:21" x14ac:dyDescent="0.2">
      <c r="A4" t="s">
        <v>267</v>
      </c>
      <c r="B4">
        <v>15</v>
      </c>
      <c r="C4">
        <v>7</v>
      </c>
      <c r="D4">
        <v>7</v>
      </c>
      <c r="E4">
        <v>37</v>
      </c>
      <c r="F4">
        <v>2</v>
      </c>
      <c r="G4">
        <v>16</v>
      </c>
      <c r="H4">
        <v>9</v>
      </c>
      <c r="I4">
        <v>23</v>
      </c>
      <c r="J4">
        <v>6</v>
      </c>
      <c r="K4">
        <v>0</v>
      </c>
      <c r="L4">
        <v>5</v>
      </c>
      <c r="M4">
        <v>0</v>
      </c>
      <c r="N4">
        <v>3</v>
      </c>
      <c r="O4">
        <v>13</v>
      </c>
      <c r="P4">
        <v>7</v>
      </c>
      <c r="Q4">
        <v>10</v>
      </c>
      <c r="R4">
        <v>5</v>
      </c>
      <c r="S4">
        <v>2</v>
      </c>
      <c r="T4">
        <v>17</v>
      </c>
      <c r="U4">
        <v>184</v>
      </c>
    </row>
    <row r="5" spans="1:21" x14ac:dyDescent="0.2">
      <c r="A5" t="s">
        <v>265</v>
      </c>
      <c r="B5" s="4">
        <v>8.1521739130434784E-2</v>
      </c>
      <c r="C5" s="4">
        <v>3.8043478260869568E-2</v>
      </c>
      <c r="D5" s="4">
        <v>3.8043478260869568E-2</v>
      </c>
      <c r="E5" s="4">
        <v>0.20108695652173914</v>
      </c>
      <c r="F5" s="4">
        <v>1.0869565217391304E-2</v>
      </c>
      <c r="G5" s="4">
        <v>8.6956521739130432E-2</v>
      </c>
      <c r="H5" s="4">
        <v>4.8913043478260872E-2</v>
      </c>
      <c r="I5" s="4">
        <v>0.125</v>
      </c>
      <c r="J5" s="4">
        <v>3.2608695652173912E-2</v>
      </c>
      <c r="K5" s="4">
        <v>0</v>
      </c>
      <c r="L5" s="4">
        <v>2.717391304347826E-2</v>
      </c>
      <c r="M5" s="4">
        <v>0</v>
      </c>
      <c r="N5" s="4">
        <v>1.6304347826086956E-2</v>
      </c>
      <c r="O5" s="4">
        <v>7.0652173913043473E-2</v>
      </c>
      <c r="P5" s="4">
        <v>3.8043478260869568E-2</v>
      </c>
      <c r="Q5" s="4">
        <v>5.434782608695652E-2</v>
      </c>
      <c r="R5" s="4">
        <v>2.717391304347826E-2</v>
      </c>
      <c r="S5" s="4">
        <v>1.0869565217391304E-2</v>
      </c>
      <c r="T5" s="4">
        <v>9.2391304347826081E-2</v>
      </c>
    </row>
    <row r="6" spans="1:21" x14ac:dyDescent="0.2">
      <c r="A6" t="s">
        <v>229</v>
      </c>
      <c r="B6">
        <v>3</v>
      </c>
      <c r="C6">
        <v>6</v>
      </c>
      <c r="D6">
        <v>1</v>
      </c>
      <c r="E6">
        <v>23</v>
      </c>
      <c r="F6">
        <v>0</v>
      </c>
      <c r="G6">
        <v>10</v>
      </c>
      <c r="H6">
        <v>5</v>
      </c>
      <c r="I6">
        <v>10</v>
      </c>
      <c r="J6">
        <v>7</v>
      </c>
      <c r="K6">
        <v>0</v>
      </c>
      <c r="L6">
        <v>1</v>
      </c>
      <c r="M6">
        <v>1</v>
      </c>
      <c r="N6">
        <v>0</v>
      </c>
      <c r="O6">
        <v>63</v>
      </c>
      <c r="P6">
        <v>2</v>
      </c>
      <c r="Q6">
        <v>18</v>
      </c>
      <c r="R6">
        <v>3</v>
      </c>
      <c r="S6">
        <v>2</v>
      </c>
      <c r="T6">
        <v>8</v>
      </c>
      <c r="U6">
        <v>163</v>
      </c>
    </row>
    <row r="7" spans="1:21" x14ac:dyDescent="0.2">
      <c r="A7" t="s">
        <v>265</v>
      </c>
      <c r="B7" s="4">
        <v>1.8404907975460124E-2</v>
      </c>
      <c r="C7" s="4">
        <v>3.6809815950920248E-2</v>
      </c>
      <c r="D7" s="4">
        <v>6.1349693251533744E-3</v>
      </c>
      <c r="E7" s="4">
        <v>0.1411042944785276</v>
      </c>
      <c r="F7" s="4">
        <v>0</v>
      </c>
      <c r="G7" s="4">
        <v>6.1349693251533742E-2</v>
      </c>
      <c r="H7" s="4">
        <v>3.0674846625766871E-2</v>
      </c>
      <c r="I7" s="4">
        <v>6.1349693251533742E-2</v>
      </c>
      <c r="J7" s="4">
        <v>4.2944785276073622E-2</v>
      </c>
      <c r="K7" s="4">
        <v>0</v>
      </c>
      <c r="L7" s="4">
        <v>6.1349693251533744E-3</v>
      </c>
      <c r="M7" s="4">
        <v>6.1349693251533744E-3</v>
      </c>
      <c r="N7" s="4">
        <v>0</v>
      </c>
      <c r="O7" s="4">
        <v>0.38650306748466257</v>
      </c>
      <c r="P7" s="4">
        <v>1.2269938650306749E-2</v>
      </c>
      <c r="Q7" s="4">
        <v>0.11042944785276074</v>
      </c>
      <c r="R7" s="4">
        <v>1.8404907975460124E-2</v>
      </c>
      <c r="S7" s="4">
        <v>1.2269938650306749E-2</v>
      </c>
      <c r="T7" s="4">
        <v>4.9079754601226995E-2</v>
      </c>
    </row>
    <row r="8" spans="1:21" x14ac:dyDescent="0.2">
      <c r="A8" t="s">
        <v>217</v>
      </c>
      <c r="B8">
        <v>40</v>
      </c>
      <c r="C8">
        <v>16</v>
      </c>
      <c r="D8">
        <v>35</v>
      </c>
      <c r="E8">
        <v>75</v>
      </c>
      <c r="F8">
        <v>15</v>
      </c>
      <c r="G8">
        <v>40</v>
      </c>
      <c r="H8">
        <v>27</v>
      </c>
      <c r="I8">
        <v>143</v>
      </c>
      <c r="J8">
        <v>10</v>
      </c>
      <c r="K8">
        <v>1</v>
      </c>
      <c r="L8">
        <v>13</v>
      </c>
      <c r="M8">
        <v>4</v>
      </c>
      <c r="N8">
        <v>6</v>
      </c>
      <c r="O8">
        <v>5</v>
      </c>
      <c r="P8">
        <v>28</v>
      </c>
      <c r="Q8">
        <v>84</v>
      </c>
      <c r="R8">
        <v>9</v>
      </c>
      <c r="S8">
        <v>10</v>
      </c>
      <c r="T8">
        <v>38</v>
      </c>
      <c r="U8">
        <v>599</v>
      </c>
    </row>
    <row r="9" spans="1:21" x14ac:dyDescent="0.2">
      <c r="A9" t="s">
        <v>265</v>
      </c>
      <c r="B9" s="4">
        <v>6.6777963272120197E-2</v>
      </c>
      <c r="C9" s="4">
        <v>2.6711185308848081E-2</v>
      </c>
      <c r="D9" s="4">
        <v>5.8430717863105178E-2</v>
      </c>
      <c r="E9" s="4">
        <v>0.12520868113522537</v>
      </c>
      <c r="F9" s="4">
        <v>2.5041736227045076E-2</v>
      </c>
      <c r="G9" s="4">
        <v>6.6777963272120197E-2</v>
      </c>
      <c r="H9" s="4">
        <v>4.5075125208681135E-2</v>
      </c>
      <c r="I9" s="4">
        <v>0.23873121869782971</v>
      </c>
      <c r="J9" s="4">
        <v>1.6694490818030049E-2</v>
      </c>
      <c r="K9" s="4">
        <v>1.6694490818030051E-3</v>
      </c>
      <c r="L9" s="4">
        <v>2.1702838063439065E-2</v>
      </c>
      <c r="M9" s="4">
        <v>6.6777963272120202E-3</v>
      </c>
      <c r="N9" s="4">
        <v>1.001669449081803E-2</v>
      </c>
      <c r="O9" s="4">
        <v>8.3472454090150246E-3</v>
      </c>
      <c r="P9" s="4">
        <v>4.6744574290484141E-2</v>
      </c>
      <c r="Q9" s="4">
        <v>0.14023372287145242</v>
      </c>
      <c r="R9" s="4">
        <v>1.5025041736227046E-2</v>
      </c>
      <c r="S9" s="4">
        <v>1.6694490818030049E-2</v>
      </c>
      <c r="T9" s="4">
        <v>6.3439065108514187E-2</v>
      </c>
    </row>
    <row r="10" spans="1:21" x14ac:dyDescent="0.2">
      <c r="A10" t="s">
        <v>230</v>
      </c>
      <c r="B10">
        <v>40</v>
      </c>
      <c r="C10">
        <v>28</v>
      </c>
      <c r="D10">
        <v>12</v>
      </c>
      <c r="E10">
        <v>211</v>
      </c>
      <c r="F10">
        <v>15</v>
      </c>
      <c r="G10">
        <v>76</v>
      </c>
      <c r="H10">
        <v>23</v>
      </c>
      <c r="I10">
        <v>87</v>
      </c>
      <c r="J10">
        <v>33</v>
      </c>
      <c r="K10">
        <v>1</v>
      </c>
      <c r="L10">
        <v>25</v>
      </c>
      <c r="M10">
        <v>6</v>
      </c>
      <c r="N10">
        <v>16</v>
      </c>
      <c r="O10">
        <v>146</v>
      </c>
      <c r="P10">
        <v>16</v>
      </c>
      <c r="Q10">
        <v>95</v>
      </c>
      <c r="R10">
        <v>60</v>
      </c>
      <c r="S10">
        <v>88</v>
      </c>
      <c r="T10">
        <v>89</v>
      </c>
      <c r="U10">
        <v>1067</v>
      </c>
    </row>
    <row r="11" spans="1:21" x14ac:dyDescent="0.2">
      <c r="A11" t="s">
        <v>265</v>
      </c>
      <c r="B11" s="4">
        <v>3.7488284910965321E-2</v>
      </c>
      <c r="C11" s="4">
        <v>2.6241799437675725E-2</v>
      </c>
      <c r="D11" s="4">
        <v>1.1246485473289597E-2</v>
      </c>
      <c r="E11" s="4">
        <v>0.19775070290534208</v>
      </c>
      <c r="F11" s="4">
        <v>1.4058106841611996E-2</v>
      </c>
      <c r="G11" s="4">
        <v>7.1227741330834121E-2</v>
      </c>
      <c r="H11" s="4">
        <v>2.1555763823805061E-2</v>
      </c>
      <c r="I11" s="4">
        <v>8.1537019681349576E-2</v>
      </c>
      <c r="J11" s="4">
        <v>3.0927835051546393E-2</v>
      </c>
      <c r="K11" s="4">
        <v>9.372071227741331E-4</v>
      </c>
      <c r="L11" s="4">
        <v>2.3430178069353328E-2</v>
      </c>
      <c r="M11" s="4">
        <v>5.6232427366447986E-3</v>
      </c>
      <c r="N11" s="4">
        <v>1.499531396438613E-2</v>
      </c>
      <c r="O11" s="4">
        <v>0.13683223992502344</v>
      </c>
      <c r="P11" s="4">
        <v>1.499531396438613E-2</v>
      </c>
      <c r="Q11" s="4">
        <v>8.9034676663542645E-2</v>
      </c>
      <c r="R11" s="4">
        <v>5.6232427366447985E-2</v>
      </c>
      <c r="S11" s="4">
        <v>8.247422680412371E-2</v>
      </c>
      <c r="T11" s="4">
        <v>8.3411433926897843E-2</v>
      </c>
    </row>
    <row r="12" spans="1:21" x14ac:dyDescent="0.2">
      <c r="A12" t="s">
        <v>236</v>
      </c>
      <c r="B12">
        <v>13</v>
      </c>
      <c r="C12">
        <v>18</v>
      </c>
      <c r="D12">
        <v>4</v>
      </c>
      <c r="E12">
        <v>92</v>
      </c>
      <c r="F12">
        <v>4</v>
      </c>
      <c r="G12">
        <v>14</v>
      </c>
      <c r="H12">
        <v>14</v>
      </c>
      <c r="I12">
        <v>28</v>
      </c>
      <c r="J12">
        <v>5</v>
      </c>
      <c r="K12">
        <v>0</v>
      </c>
      <c r="L12">
        <v>7</v>
      </c>
      <c r="M12">
        <v>1</v>
      </c>
      <c r="N12">
        <v>1</v>
      </c>
      <c r="O12">
        <v>12</v>
      </c>
      <c r="P12">
        <v>2</v>
      </c>
      <c r="Q12">
        <v>13</v>
      </c>
      <c r="R12">
        <v>3</v>
      </c>
      <c r="S12">
        <v>6</v>
      </c>
      <c r="T12">
        <v>24</v>
      </c>
      <c r="U12">
        <v>261</v>
      </c>
    </row>
    <row r="13" spans="1:21" x14ac:dyDescent="0.2">
      <c r="A13" t="s">
        <v>265</v>
      </c>
      <c r="B13" s="4">
        <v>4.9808429118773943E-2</v>
      </c>
      <c r="C13" s="4">
        <v>6.8965517241379309E-2</v>
      </c>
      <c r="D13" s="4">
        <v>1.532567049808429E-2</v>
      </c>
      <c r="E13" s="4">
        <v>0.35249042145593867</v>
      </c>
      <c r="F13" s="4">
        <v>1.532567049808429E-2</v>
      </c>
      <c r="G13" s="4">
        <v>5.3639846743295021E-2</v>
      </c>
      <c r="H13" s="4">
        <v>5.3639846743295021E-2</v>
      </c>
      <c r="I13" s="4">
        <v>0.10727969348659004</v>
      </c>
      <c r="J13" s="4">
        <v>1.9157088122605363E-2</v>
      </c>
      <c r="K13" s="4">
        <v>0</v>
      </c>
      <c r="L13" s="4">
        <v>2.681992337164751E-2</v>
      </c>
      <c r="M13" s="4">
        <v>3.8314176245210726E-3</v>
      </c>
      <c r="N13" s="4">
        <v>3.8314176245210726E-3</v>
      </c>
      <c r="O13" s="4">
        <v>4.5977011494252873E-2</v>
      </c>
      <c r="P13" s="4">
        <v>7.6628352490421452E-3</v>
      </c>
      <c r="Q13" s="4">
        <v>4.9808429118773943E-2</v>
      </c>
      <c r="R13" s="4">
        <v>1.1494252873563218E-2</v>
      </c>
      <c r="S13" s="4">
        <v>2.2988505747126436E-2</v>
      </c>
      <c r="T13" s="4">
        <v>9.1954022988505746E-2</v>
      </c>
    </row>
    <row r="14" spans="1:21" x14ac:dyDescent="0.2">
      <c r="A14" t="s">
        <v>268</v>
      </c>
      <c r="B14">
        <v>6</v>
      </c>
      <c r="C14">
        <v>0</v>
      </c>
      <c r="D14">
        <v>2</v>
      </c>
      <c r="E14">
        <v>27</v>
      </c>
      <c r="F14">
        <v>1</v>
      </c>
      <c r="G14">
        <v>8</v>
      </c>
      <c r="H14">
        <v>4</v>
      </c>
      <c r="I14">
        <v>12</v>
      </c>
      <c r="J14">
        <v>10</v>
      </c>
      <c r="K14">
        <v>0</v>
      </c>
      <c r="L14">
        <v>2</v>
      </c>
      <c r="M14">
        <v>1</v>
      </c>
      <c r="N14">
        <v>2</v>
      </c>
      <c r="O14">
        <v>10</v>
      </c>
      <c r="P14">
        <v>0</v>
      </c>
      <c r="Q14">
        <v>11</v>
      </c>
      <c r="R14">
        <v>0</v>
      </c>
      <c r="S14">
        <v>0</v>
      </c>
      <c r="T14">
        <v>8</v>
      </c>
      <c r="U14">
        <v>104</v>
      </c>
    </row>
    <row r="15" spans="1:21" x14ac:dyDescent="0.2">
      <c r="A15" t="s">
        <v>265</v>
      </c>
      <c r="B15" s="4">
        <v>5.7692307692307696E-2</v>
      </c>
      <c r="C15" s="4">
        <v>0</v>
      </c>
      <c r="D15" s="4">
        <v>1.9230769230769232E-2</v>
      </c>
      <c r="E15" s="4">
        <v>0.25961538461538464</v>
      </c>
      <c r="F15" s="4">
        <v>9.6153846153846159E-3</v>
      </c>
      <c r="G15" s="4">
        <v>7.6923076923076927E-2</v>
      </c>
      <c r="H15" s="4">
        <v>3.8461538461538464E-2</v>
      </c>
      <c r="I15" s="4">
        <v>0.11538461538461539</v>
      </c>
      <c r="J15" s="4">
        <v>9.6153846153846159E-2</v>
      </c>
      <c r="K15" s="4">
        <v>0</v>
      </c>
      <c r="L15" s="4">
        <v>1.9230769230769232E-2</v>
      </c>
      <c r="M15" s="4">
        <v>9.6153846153846159E-3</v>
      </c>
      <c r="N15" s="4">
        <v>1.9230769230769232E-2</v>
      </c>
      <c r="O15" s="4">
        <v>9.6153846153846159E-2</v>
      </c>
      <c r="P15" s="4">
        <v>0</v>
      </c>
      <c r="Q15" s="4">
        <v>0.10576923076923077</v>
      </c>
      <c r="R15" s="4">
        <v>0</v>
      </c>
      <c r="S15" s="4">
        <v>0</v>
      </c>
      <c r="T15" s="4">
        <v>7.6923076923076927E-2</v>
      </c>
    </row>
    <row r="16" spans="1:21" x14ac:dyDescent="0.2">
      <c r="A16" t="s">
        <v>243</v>
      </c>
      <c r="B16">
        <v>5</v>
      </c>
      <c r="C16">
        <v>9</v>
      </c>
      <c r="D16">
        <v>3</v>
      </c>
      <c r="E16">
        <v>17</v>
      </c>
      <c r="F16">
        <v>1</v>
      </c>
      <c r="G16">
        <v>11</v>
      </c>
      <c r="H16">
        <v>1</v>
      </c>
      <c r="I16">
        <v>11</v>
      </c>
      <c r="J16">
        <v>3</v>
      </c>
      <c r="K16">
        <v>0</v>
      </c>
      <c r="L16">
        <v>2</v>
      </c>
      <c r="M16">
        <v>1</v>
      </c>
      <c r="N16">
        <v>3</v>
      </c>
      <c r="O16">
        <v>1</v>
      </c>
      <c r="P16">
        <v>4</v>
      </c>
      <c r="Q16">
        <v>11</v>
      </c>
      <c r="R16">
        <v>3</v>
      </c>
      <c r="S16">
        <v>1</v>
      </c>
      <c r="T16">
        <v>7</v>
      </c>
      <c r="U16">
        <v>94</v>
      </c>
    </row>
    <row r="17" spans="1:21" x14ac:dyDescent="0.2">
      <c r="A17" t="s">
        <v>265</v>
      </c>
      <c r="B17" s="4">
        <v>5.3191489361702128E-2</v>
      </c>
      <c r="C17" s="4">
        <v>9.5744680851063829E-2</v>
      </c>
      <c r="D17" s="4">
        <v>3.1914893617021274E-2</v>
      </c>
      <c r="E17" s="4">
        <v>0.18085106382978725</v>
      </c>
      <c r="F17" s="4">
        <v>1.0638297872340425E-2</v>
      </c>
      <c r="G17" s="4">
        <v>0.11702127659574468</v>
      </c>
      <c r="H17" s="4">
        <v>1.0638297872340425E-2</v>
      </c>
      <c r="I17" s="4">
        <v>0.11702127659574468</v>
      </c>
      <c r="J17" s="4">
        <v>3.1914893617021274E-2</v>
      </c>
      <c r="K17" s="4">
        <v>0</v>
      </c>
      <c r="L17" s="4">
        <v>2.1276595744680851E-2</v>
      </c>
      <c r="M17" s="4">
        <v>1.0638297872340425E-2</v>
      </c>
      <c r="N17" s="4">
        <v>3.1914893617021274E-2</v>
      </c>
      <c r="O17" s="4">
        <v>1.0638297872340425E-2</v>
      </c>
      <c r="P17" s="4">
        <v>4.2553191489361701E-2</v>
      </c>
      <c r="Q17" s="4">
        <v>0.11702127659574468</v>
      </c>
      <c r="R17" s="4">
        <v>3.1914893617021274E-2</v>
      </c>
      <c r="S17" s="4">
        <v>1.0638297872340425E-2</v>
      </c>
      <c r="T17" s="4">
        <v>7.4468085106382975E-2</v>
      </c>
    </row>
    <row r="18" spans="1:21" x14ac:dyDescent="0.2">
      <c r="A18" t="s">
        <v>244</v>
      </c>
      <c r="B18">
        <v>109</v>
      </c>
      <c r="C18">
        <v>40</v>
      </c>
      <c r="D18">
        <v>32</v>
      </c>
      <c r="E18">
        <v>307</v>
      </c>
      <c r="F18">
        <v>22</v>
      </c>
      <c r="G18">
        <v>122</v>
      </c>
      <c r="H18">
        <v>42</v>
      </c>
      <c r="I18">
        <v>145</v>
      </c>
      <c r="J18">
        <v>34</v>
      </c>
      <c r="K18">
        <v>4</v>
      </c>
      <c r="L18">
        <v>12</v>
      </c>
      <c r="M18">
        <v>2</v>
      </c>
      <c r="N18">
        <v>28</v>
      </c>
      <c r="O18">
        <v>32</v>
      </c>
      <c r="P18">
        <v>31</v>
      </c>
      <c r="Q18">
        <v>74</v>
      </c>
      <c r="R18">
        <v>46</v>
      </c>
      <c r="S18">
        <v>6</v>
      </c>
      <c r="T18">
        <v>107</v>
      </c>
      <c r="U18">
        <v>1195</v>
      </c>
    </row>
    <row r="19" spans="1:21" x14ac:dyDescent="0.2">
      <c r="A19" t="s">
        <v>265</v>
      </c>
      <c r="B19" s="4">
        <v>9.1213389121338917E-2</v>
      </c>
      <c r="C19" s="4">
        <v>3.3472803347280332E-2</v>
      </c>
      <c r="D19" s="4">
        <v>2.6778242677824266E-2</v>
      </c>
      <c r="E19" s="4">
        <v>0.2569037656903766</v>
      </c>
      <c r="F19" s="4">
        <v>1.8410041841004185E-2</v>
      </c>
      <c r="G19" s="4">
        <v>0.10209205020920502</v>
      </c>
      <c r="H19" s="4">
        <v>3.5146443514644354E-2</v>
      </c>
      <c r="I19" s="4">
        <v>0.12133891213389121</v>
      </c>
      <c r="J19" s="4">
        <v>2.8451882845188285E-2</v>
      </c>
      <c r="K19" s="4">
        <v>3.3472803347280333E-3</v>
      </c>
      <c r="L19" s="4">
        <v>1.00418410041841E-2</v>
      </c>
      <c r="M19" s="4">
        <v>1.6736401673640166E-3</v>
      </c>
      <c r="N19" s="4">
        <v>2.3430962343096235E-2</v>
      </c>
      <c r="O19" s="4">
        <v>2.6778242677824266E-2</v>
      </c>
      <c r="P19" s="4">
        <v>2.5941422594142258E-2</v>
      </c>
      <c r="Q19" s="4">
        <v>6.1924686192468617E-2</v>
      </c>
      <c r="R19" s="4">
        <v>3.8493723849372385E-2</v>
      </c>
      <c r="S19" s="4">
        <v>5.0209205020920501E-3</v>
      </c>
      <c r="T19" s="4">
        <v>8.9539748953974901E-2</v>
      </c>
    </row>
    <row r="20" spans="1:21" x14ac:dyDescent="0.2">
      <c r="A20" t="s">
        <v>297</v>
      </c>
      <c r="B20">
        <f>SUM(B2,B4,B6,B8,B10,B12,B14,B16,B18)</f>
        <v>240</v>
      </c>
      <c r="C20">
        <f t="shared" ref="C20:T20" si="0">SUM(C2,C4,C6,C8,C10,C12,C14,C16,C18)</f>
        <v>137</v>
      </c>
      <c r="D20">
        <f t="shared" si="0"/>
        <v>98</v>
      </c>
      <c r="E20">
        <f t="shared" si="0"/>
        <v>842</v>
      </c>
      <c r="F20">
        <f t="shared" si="0"/>
        <v>62</v>
      </c>
      <c r="G20">
        <f t="shared" si="0"/>
        <v>307</v>
      </c>
      <c r="H20">
        <f t="shared" si="0"/>
        <v>126</v>
      </c>
      <c r="I20">
        <f t="shared" si="0"/>
        <v>471</v>
      </c>
      <c r="J20">
        <f t="shared" si="0"/>
        <v>113</v>
      </c>
      <c r="K20">
        <f t="shared" si="0"/>
        <v>7</v>
      </c>
      <c r="L20">
        <f t="shared" si="0"/>
        <v>68</v>
      </c>
      <c r="M20">
        <f t="shared" si="0"/>
        <v>16</v>
      </c>
      <c r="N20">
        <f t="shared" si="0"/>
        <v>63</v>
      </c>
      <c r="O20">
        <f t="shared" si="0"/>
        <v>309</v>
      </c>
      <c r="P20">
        <f t="shared" si="0"/>
        <v>96</v>
      </c>
      <c r="Q20">
        <f t="shared" si="0"/>
        <v>326</v>
      </c>
      <c r="R20">
        <f t="shared" si="0"/>
        <v>131</v>
      </c>
      <c r="S20">
        <f t="shared" si="0"/>
        <v>122</v>
      </c>
      <c r="T20">
        <f t="shared" si="0"/>
        <v>303</v>
      </c>
    </row>
    <row r="22" spans="1:21" x14ac:dyDescent="0.2">
      <c r="A22" t="s">
        <v>245</v>
      </c>
      <c r="B22" t="s">
        <v>266</v>
      </c>
      <c r="C22" t="s">
        <v>267</v>
      </c>
      <c r="D22" t="s">
        <v>229</v>
      </c>
      <c r="E22" t="s">
        <v>217</v>
      </c>
      <c r="F22" t="s">
        <v>230</v>
      </c>
      <c r="G22" t="s">
        <v>236</v>
      </c>
      <c r="H22" t="s">
        <v>268</v>
      </c>
      <c r="I22" t="s">
        <v>243</v>
      </c>
      <c r="J22" t="s">
        <v>244</v>
      </c>
      <c r="K22" t="s">
        <v>297</v>
      </c>
    </row>
    <row r="23" spans="1:21" x14ac:dyDescent="0.2">
      <c r="A23" t="s">
        <v>246</v>
      </c>
      <c r="B23">
        <v>9</v>
      </c>
      <c r="C23">
        <v>15</v>
      </c>
      <c r="D23">
        <v>3</v>
      </c>
      <c r="E23">
        <v>40</v>
      </c>
      <c r="F23">
        <v>40</v>
      </c>
      <c r="G23">
        <v>13</v>
      </c>
      <c r="H23">
        <v>6</v>
      </c>
      <c r="I23">
        <v>5</v>
      </c>
      <c r="J23">
        <v>109</v>
      </c>
      <c r="K23">
        <f>SUM(B23,C23,D23,E23,F23,G23,H23,I23,J23)</f>
        <v>240</v>
      </c>
      <c r="M23" s="4"/>
      <c r="O23" s="4"/>
      <c r="Q23" s="4"/>
      <c r="S23" s="4"/>
    </row>
    <row r="24" spans="1:21" x14ac:dyDescent="0.2">
      <c r="A24" t="s">
        <v>269</v>
      </c>
      <c r="B24" s="4">
        <f>_xlfn.PERCENTOF(B23,K23)</f>
        <v>3.7499999999999999E-2</v>
      </c>
      <c r="C24" s="4">
        <f>_xlfn.PERCENTOF(C23,K23)</f>
        <v>6.25E-2</v>
      </c>
      <c r="D24" s="4">
        <f>_xlfn.PERCENTOF(D23,K23)</f>
        <v>1.2500000000000001E-2</v>
      </c>
      <c r="E24" s="4">
        <f>_xlfn.PERCENTOF(E23,K23)</f>
        <v>0.16666666666666666</v>
      </c>
      <c r="F24" s="4">
        <f>_xlfn.PERCENTOF(F23,K23)</f>
        <v>0.16666666666666666</v>
      </c>
      <c r="G24" s="4">
        <f>_xlfn.PERCENTOF(G23,K23)</f>
        <v>5.4166666666666669E-2</v>
      </c>
      <c r="H24" s="4">
        <f>_xlfn.PERCENTOF(H23,K23)</f>
        <v>2.5000000000000001E-2</v>
      </c>
      <c r="I24" s="4">
        <f>_xlfn.PERCENTOF(I23,K23)</f>
        <v>2.0833333333333332E-2</v>
      </c>
      <c r="J24" s="4">
        <f>_xlfn.PERCENTOF(J23,K23)</f>
        <v>0.45416666666666666</v>
      </c>
      <c r="M24" s="4"/>
      <c r="O24" s="4"/>
      <c r="Q24" s="4"/>
      <c r="S24" s="4"/>
    </row>
    <row r="25" spans="1:21" x14ac:dyDescent="0.2">
      <c r="A25" t="s">
        <v>247</v>
      </c>
      <c r="B25">
        <v>13</v>
      </c>
      <c r="C25">
        <v>7</v>
      </c>
      <c r="D25">
        <v>6</v>
      </c>
      <c r="E25">
        <v>16</v>
      </c>
      <c r="F25">
        <v>28</v>
      </c>
      <c r="G25">
        <v>18</v>
      </c>
      <c r="H25">
        <v>0</v>
      </c>
      <c r="I25">
        <v>9</v>
      </c>
      <c r="J25">
        <v>40</v>
      </c>
      <c r="K25">
        <f>SUM(B25,C25,D25,E25,F25,G25,H25,I25,J25)</f>
        <v>137</v>
      </c>
      <c r="M25" s="4"/>
      <c r="O25" s="4"/>
      <c r="Q25" s="4"/>
      <c r="S25" s="4"/>
    </row>
    <row r="26" spans="1:21" x14ac:dyDescent="0.2">
      <c r="A26" t="s">
        <v>269</v>
      </c>
      <c r="B26" s="4">
        <f>_xlfn.PERCENTOF(B25,K25)</f>
        <v>9.4890510948905105E-2</v>
      </c>
      <c r="C26" s="4">
        <f>_xlfn.PERCENTOF(C25,K25)</f>
        <v>5.1094890510948905E-2</v>
      </c>
      <c r="D26" s="4">
        <f>_xlfn.PERCENTOF(D25,K25)</f>
        <v>4.3795620437956206E-2</v>
      </c>
      <c r="E26" s="4">
        <f>_xlfn.PERCENTOF(E25,K25)</f>
        <v>0.11678832116788321</v>
      </c>
      <c r="F26" s="4">
        <f>_xlfn.PERCENTOF(F25,K25)</f>
        <v>0.20437956204379562</v>
      </c>
      <c r="G26" s="4">
        <f>_xlfn.PERCENTOF(G25,K25)</f>
        <v>0.13138686131386862</v>
      </c>
      <c r="H26" s="4">
        <f>_xlfn.PERCENTOF(H25,K25)</f>
        <v>0</v>
      </c>
      <c r="I26" s="4">
        <f>_xlfn.PERCENTOF(I25,K25)</f>
        <v>6.569343065693431E-2</v>
      </c>
      <c r="J26" s="4">
        <f>_xlfn.PERCENTOF(J25,K25)</f>
        <v>0.29197080291970801</v>
      </c>
      <c r="M26" s="4"/>
      <c r="O26" s="4"/>
      <c r="Q26" s="4"/>
      <c r="S26" s="4"/>
    </row>
    <row r="27" spans="1:21" x14ac:dyDescent="0.2">
      <c r="A27" t="s">
        <v>248</v>
      </c>
      <c r="B27">
        <v>2</v>
      </c>
      <c r="C27">
        <v>7</v>
      </c>
      <c r="D27">
        <v>1</v>
      </c>
      <c r="E27">
        <v>35</v>
      </c>
      <c r="F27">
        <v>12</v>
      </c>
      <c r="G27">
        <v>4</v>
      </c>
      <c r="H27">
        <v>2</v>
      </c>
      <c r="I27">
        <v>3</v>
      </c>
      <c r="J27">
        <v>32</v>
      </c>
      <c r="K27">
        <f>SUM(B27,C27,D27,E27,F27,G27,H27,I27,J27)</f>
        <v>98</v>
      </c>
      <c r="M27" s="4"/>
      <c r="O27" s="4"/>
      <c r="Q27" s="4"/>
      <c r="S27" s="4"/>
    </row>
    <row r="28" spans="1:21" x14ac:dyDescent="0.2">
      <c r="A28" t="s">
        <v>269</v>
      </c>
      <c r="B28" s="4">
        <f>_xlfn.PERCENTOF(B27,K27)</f>
        <v>2.0408163265306121E-2</v>
      </c>
      <c r="C28" s="4">
        <f>_xlfn.PERCENTOF(C27,K27)</f>
        <v>7.1428571428571425E-2</v>
      </c>
      <c r="D28" s="4">
        <f>_xlfn.PERCENTOF(D27,K27)</f>
        <v>1.020408163265306E-2</v>
      </c>
      <c r="E28" s="4">
        <f>_xlfn.PERCENTOF(E27,K27)</f>
        <v>0.35714285714285715</v>
      </c>
      <c r="F28" s="4">
        <f>_xlfn.PERCENTOF(F27,K27)</f>
        <v>0.12244897959183673</v>
      </c>
      <c r="G28" s="4">
        <f>_xlfn.PERCENTOF(G27,K27)</f>
        <v>4.0816326530612242E-2</v>
      </c>
      <c r="H28" s="4">
        <f>_xlfn.PERCENTOF(H27,K27)</f>
        <v>2.0408163265306121E-2</v>
      </c>
      <c r="I28" s="4">
        <f>_xlfn.PERCENTOF(I27,K27)</f>
        <v>3.0612244897959183E-2</v>
      </c>
      <c r="J28" s="4">
        <f>_xlfn.PERCENTOF(J27,K27)</f>
        <v>0.32653061224489793</v>
      </c>
      <c r="M28" s="4"/>
      <c r="O28" s="4"/>
      <c r="Q28" s="4"/>
      <c r="S28" s="4"/>
    </row>
    <row r="29" spans="1:21" x14ac:dyDescent="0.2">
      <c r="A29" t="s">
        <v>249</v>
      </c>
      <c r="B29">
        <v>53</v>
      </c>
      <c r="C29">
        <v>37</v>
      </c>
      <c r="D29">
        <v>23</v>
      </c>
      <c r="E29">
        <v>75</v>
      </c>
      <c r="F29">
        <v>211</v>
      </c>
      <c r="G29">
        <v>92</v>
      </c>
      <c r="H29">
        <v>27</v>
      </c>
      <c r="I29">
        <v>17</v>
      </c>
      <c r="J29">
        <v>307</v>
      </c>
      <c r="K29">
        <f>SUM(B29,C29,D29,E29,F29,G29,H29,I29,J29)</f>
        <v>842</v>
      </c>
      <c r="M29" s="4"/>
      <c r="O29" s="4"/>
      <c r="Q29" s="4"/>
      <c r="S29" s="4"/>
    </row>
    <row r="30" spans="1:21" x14ac:dyDescent="0.2">
      <c r="A30" t="s">
        <v>269</v>
      </c>
      <c r="B30" s="4">
        <f>_xlfn.PERCENTOF(B29,K29)</f>
        <v>6.2945368171021379E-2</v>
      </c>
      <c r="C30" s="4">
        <f>_xlfn.PERCENTOF(C29,K29)</f>
        <v>4.3942992874109264E-2</v>
      </c>
      <c r="D30" s="4">
        <f>_xlfn.PERCENTOF(D29,K29)</f>
        <v>2.7315914489311165E-2</v>
      </c>
      <c r="E30" s="4">
        <f>_xlfn.PERCENTOF(E29,K29)</f>
        <v>8.907363420427554E-2</v>
      </c>
      <c r="F30" s="4">
        <f>_xlfn.PERCENTOF(F29,K29)</f>
        <v>0.25059382422802851</v>
      </c>
      <c r="G30" s="4">
        <f>_xlfn.PERCENTOF(G29,K29)</f>
        <v>0.10926365795724466</v>
      </c>
      <c r="H30" s="4">
        <f>_xlfn.PERCENTOF(H29,K29)</f>
        <v>3.2066508313539195E-2</v>
      </c>
      <c r="I30" s="4">
        <f>_xlfn.PERCENTOF(I29,K29)</f>
        <v>2.0190023752969122E-2</v>
      </c>
      <c r="J30" s="4">
        <f>_xlfn.PERCENTOF(J29,K29)</f>
        <v>0.36460807600950118</v>
      </c>
      <c r="M30" s="4"/>
      <c r="O30" s="4"/>
      <c r="Q30" s="4"/>
      <c r="S30" s="4"/>
    </row>
    <row r="31" spans="1:21" x14ac:dyDescent="0.2">
      <c r="A31" t="s">
        <v>250</v>
      </c>
      <c r="B31">
        <v>2</v>
      </c>
      <c r="C31">
        <v>2</v>
      </c>
      <c r="D31">
        <v>0</v>
      </c>
      <c r="E31">
        <v>15</v>
      </c>
      <c r="F31">
        <v>15</v>
      </c>
      <c r="G31">
        <v>4</v>
      </c>
      <c r="H31">
        <v>1</v>
      </c>
      <c r="I31">
        <v>1</v>
      </c>
      <c r="J31">
        <v>22</v>
      </c>
      <c r="K31">
        <f>SUM(B31,C31,D31,E31,F31,G31,H31,I31,J31)</f>
        <v>62</v>
      </c>
      <c r="M31" s="4"/>
      <c r="O31" s="4"/>
      <c r="Q31" s="4"/>
      <c r="S31" s="4"/>
    </row>
    <row r="32" spans="1:21" x14ac:dyDescent="0.2">
      <c r="A32" t="s">
        <v>269</v>
      </c>
      <c r="B32" s="4">
        <f>_xlfn.PERCENTOF(B31,K31)</f>
        <v>3.2258064516129031E-2</v>
      </c>
      <c r="C32" s="4">
        <f>_xlfn.PERCENTOF(C31,K31)</f>
        <v>3.2258064516129031E-2</v>
      </c>
      <c r="D32" s="4">
        <f>_xlfn.PERCENTOF(D31,K31)</f>
        <v>0</v>
      </c>
      <c r="E32" s="4">
        <f>_xlfn.PERCENTOF(E31,K31)</f>
        <v>0.24193548387096775</v>
      </c>
      <c r="F32" s="4">
        <f>_xlfn.PERCENTOF(F31,K31)</f>
        <v>0.24193548387096775</v>
      </c>
      <c r="G32" s="4">
        <f>_xlfn.PERCENTOF(G31,K31)</f>
        <v>6.4516129032258063E-2</v>
      </c>
      <c r="H32" s="4">
        <f>_xlfn.PERCENTOF(H31,K31)</f>
        <v>1.6129032258064516E-2</v>
      </c>
      <c r="I32" s="4">
        <f>_xlfn.PERCENTOF(I31,K31)</f>
        <v>1.6129032258064516E-2</v>
      </c>
      <c r="J32" s="4">
        <f>_xlfn.PERCENTOF(J31,K31)</f>
        <v>0.35483870967741937</v>
      </c>
      <c r="M32" s="4"/>
      <c r="O32" s="4"/>
      <c r="Q32" s="4"/>
      <c r="S32" s="4"/>
    </row>
    <row r="33" spans="1:19" x14ac:dyDescent="0.2">
      <c r="A33" t="s">
        <v>251</v>
      </c>
      <c r="B33">
        <v>10</v>
      </c>
      <c r="C33">
        <v>16</v>
      </c>
      <c r="D33">
        <v>10</v>
      </c>
      <c r="E33">
        <v>40</v>
      </c>
      <c r="F33">
        <v>76</v>
      </c>
      <c r="G33">
        <v>14</v>
      </c>
      <c r="H33">
        <v>8</v>
      </c>
      <c r="I33">
        <v>11</v>
      </c>
      <c r="J33">
        <v>122</v>
      </c>
      <c r="K33">
        <f>SUM(B33,C33,D33,E33,F33,G33,H33,I33,J33)</f>
        <v>307</v>
      </c>
      <c r="M33" s="4"/>
      <c r="O33" s="4"/>
      <c r="Q33" s="4"/>
      <c r="S33" s="4"/>
    </row>
    <row r="34" spans="1:19" x14ac:dyDescent="0.2">
      <c r="A34" t="s">
        <v>269</v>
      </c>
      <c r="B34" s="4">
        <f>_xlfn.PERCENTOF(B33,$K33)</f>
        <v>3.2573289902280131E-2</v>
      </c>
      <c r="C34" s="4">
        <f t="shared" ref="C34:J34" si="1">_xlfn.PERCENTOF(C33,$K33)</f>
        <v>5.2117263843648211E-2</v>
      </c>
      <c r="D34" s="4">
        <f t="shared" si="1"/>
        <v>3.2573289902280131E-2</v>
      </c>
      <c r="E34" s="4">
        <f t="shared" si="1"/>
        <v>0.13029315960912052</v>
      </c>
      <c r="F34" s="4">
        <f t="shared" si="1"/>
        <v>0.24755700325732899</v>
      </c>
      <c r="G34" s="4">
        <f t="shared" si="1"/>
        <v>4.5602605863192182E-2</v>
      </c>
      <c r="H34" s="4">
        <f t="shared" si="1"/>
        <v>2.6058631921824105E-2</v>
      </c>
      <c r="I34" s="4">
        <f t="shared" si="1"/>
        <v>3.5830618892508145E-2</v>
      </c>
      <c r="J34" s="4">
        <f t="shared" si="1"/>
        <v>0.3973941368078176</v>
      </c>
      <c r="M34" s="4"/>
      <c r="O34" s="4"/>
      <c r="Q34" s="4"/>
      <c r="S34" s="4"/>
    </row>
    <row r="35" spans="1:19" x14ac:dyDescent="0.2">
      <c r="A35" t="s">
        <v>252</v>
      </c>
      <c r="B35">
        <v>1</v>
      </c>
      <c r="C35">
        <v>9</v>
      </c>
      <c r="D35">
        <v>5</v>
      </c>
      <c r="E35">
        <v>27</v>
      </c>
      <c r="F35">
        <v>23</v>
      </c>
      <c r="G35">
        <v>14</v>
      </c>
      <c r="H35">
        <v>4</v>
      </c>
      <c r="I35">
        <v>1</v>
      </c>
      <c r="J35">
        <v>42</v>
      </c>
      <c r="K35">
        <f>SUM(B35,C35,D35,E35,F35,G35,H35,I35,J35)</f>
        <v>126</v>
      </c>
      <c r="M35" s="4"/>
      <c r="O35" s="4"/>
      <c r="Q35" s="4"/>
      <c r="S35" s="4"/>
    </row>
    <row r="36" spans="1:19" x14ac:dyDescent="0.2">
      <c r="A36" t="s">
        <v>269</v>
      </c>
      <c r="B36" s="4">
        <f>_xlfn.PERCENTOF(B35,$K35)</f>
        <v>7.9365079365079361E-3</v>
      </c>
      <c r="C36" s="4">
        <f t="shared" ref="C36:J36" si="2">_xlfn.PERCENTOF(C35,$K35)</f>
        <v>7.1428571428571425E-2</v>
      </c>
      <c r="D36" s="4">
        <f t="shared" si="2"/>
        <v>3.968253968253968E-2</v>
      </c>
      <c r="E36" s="4">
        <f t="shared" si="2"/>
        <v>0.21428571428571427</v>
      </c>
      <c r="F36" s="4">
        <f t="shared" si="2"/>
        <v>0.18253968253968253</v>
      </c>
      <c r="G36" s="4">
        <f t="shared" si="2"/>
        <v>0.1111111111111111</v>
      </c>
      <c r="H36" s="4">
        <f t="shared" si="2"/>
        <v>3.1746031746031744E-2</v>
      </c>
      <c r="I36" s="4">
        <f t="shared" si="2"/>
        <v>7.9365079365079361E-3</v>
      </c>
      <c r="J36" s="4">
        <f t="shared" si="2"/>
        <v>0.33333333333333331</v>
      </c>
      <c r="M36" s="4"/>
      <c r="O36" s="4"/>
      <c r="Q36" s="4"/>
      <c r="S36" s="4"/>
    </row>
    <row r="37" spans="1:19" x14ac:dyDescent="0.2">
      <c r="A37" t="s">
        <v>253</v>
      </c>
      <c r="B37">
        <v>12</v>
      </c>
      <c r="C37">
        <v>23</v>
      </c>
      <c r="D37">
        <v>10</v>
      </c>
      <c r="E37">
        <v>143</v>
      </c>
      <c r="F37">
        <v>87</v>
      </c>
      <c r="G37">
        <v>28</v>
      </c>
      <c r="H37">
        <v>12</v>
      </c>
      <c r="I37">
        <v>11</v>
      </c>
      <c r="J37">
        <v>145</v>
      </c>
      <c r="K37">
        <f>SUM(B37,C37,D37,E37,F37,G37,H37,I37,J37)</f>
        <v>471</v>
      </c>
      <c r="M37" s="4"/>
      <c r="O37" s="4"/>
      <c r="Q37" s="4"/>
      <c r="S37" s="4"/>
    </row>
    <row r="38" spans="1:19" x14ac:dyDescent="0.2">
      <c r="A38" t="s">
        <v>269</v>
      </c>
      <c r="B38" s="4">
        <f>_xlfn.PERCENTOF(B37,$K37)</f>
        <v>2.5477707006369428E-2</v>
      </c>
      <c r="C38" s="4">
        <f t="shared" ref="C38:J38" si="3">_xlfn.PERCENTOF(C37,$K37)</f>
        <v>4.8832271762208071E-2</v>
      </c>
      <c r="D38" s="4">
        <f t="shared" si="3"/>
        <v>2.1231422505307854E-2</v>
      </c>
      <c r="E38" s="4">
        <f t="shared" si="3"/>
        <v>0.30360934182590232</v>
      </c>
      <c r="F38" s="4">
        <f t="shared" si="3"/>
        <v>0.18471337579617833</v>
      </c>
      <c r="G38" s="4">
        <f t="shared" si="3"/>
        <v>5.9447983014861996E-2</v>
      </c>
      <c r="H38" s="4">
        <f t="shared" si="3"/>
        <v>2.5477707006369428E-2</v>
      </c>
      <c r="I38" s="4">
        <f t="shared" si="3"/>
        <v>2.3354564755838639E-2</v>
      </c>
      <c r="J38" s="4">
        <f t="shared" si="3"/>
        <v>0.30785562632696389</v>
      </c>
      <c r="M38" s="4"/>
      <c r="O38" s="4"/>
      <c r="Q38" s="4"/>
      <c r="S38" s="4"/>
    </row>
    <row r="39" spans="1:19" x14ac:dyDescent="0.2">
      <c r="A39" t="s">
        <v>254</v>
      </c>
      <c r="B39">
        <v>5</v>
      </c>
      <c r="C39">
        <v>6</v>
      </c>
      <c r="D39">
        <v>7</v>
      </c>
      <c r="E39">
        <v>10</v>
      </c>
      <c r="F39">
        <v>33</v>
      </c>
      <c r="G39">
        <v>5</v>
      </c>
      <c r="H39">
        <v>10</v>
      </c>
      <c r="I39">
        <v>3</v>
      </c>
      <c r="J39">
        <v>34</v>
      </c>
      <c r="K39">
        <f>SUM(B39,C39,D39,E39,F39,G39,H39,I39,J39)</f>
        <v>113</v>
      </c>
      <c r="M39" s="4"/>
      <c r="O39" s="4"/>
      <c r="Q39" s="4"/>
      <c r="S39" s="4"/>
    </row>
    <row r="40" spans="1:19" x14ac:dyDescent="0.2">
      <c r="A40" t="s">
        <v>269</v>
      </c>
      <c r="B40" s="4">
        <f>_xlfn.PERCENTOF(B39,$K39)</f>
        <v>4.4247787610619468E-2</v>
      </c>
      <c r="C40" s="4">
        <f t="shared" ref="C40:J40" si="4">_xlfn.PERCENTOF(C39,$K39)</f>
        <v>5.3097345132743362E-2</v>
      </c>
      <c r="D40" s="4">
        <f t="shared" si="4"/>
        <v>6.1946902654867256E-2</v>
      </c>
      <c r="E40" s="4">
        <f t="shared" si="4"/>
        <v>8.8495575221238937E-2</v>
      </c>
      <c r="F40" s="4">
        <f t="shared" si="4"/>
        <v>0.29203539823008851</v>
      </c>
      <c r="G40" s="4">
        <f t="shared" si="4"/>
        <v>4.4247787610619468E-2</v>
      </c>
      <c r="H40" s="4">
        <f t="shared" si="4"/>
        <v>8.8495575221238937E-2</v>
      </c>
      <c r="I40" s="4">
        <f t="shared" si="4"/>
        <v>2.6548672566371681E-2</v>
      </c>
      <c r="J40" s="4">
        <f t="shared" si="4"/>
        <v>0.30088495575221241</v>
      </c>
      <c r="M40" s="4"/>
      <c r="O40" s="4"/>
      <c r="Q40" s="4"/>
      <c r="S40" s="4"/>
    </row>
    <row r="41" spans="1:19" x14ac:dyDescent="0.2">
      <c r="A41" t="s">
        <v>255</v>
      </c>
      <c r="B41">
        <v>1</v>
      </c>
      <c r="C41">
        <v>0</v>
      </c>
      <c r="D41">
        <v>0</v>
      </c>
      <c r="E41">
        <v>1</v>
      </c>
      <c r="F41">
        <v>1</v>
      </c>
      <c r="G41">
        <v>0</v>
      </c>
      <c r="H41">
        <v>0</v>
      </c>
      <c r="I41">
        <v>0</v>
      </c>
      <c r="J41">
        <v>4</v>
      </c>
      <c r="K41">
        <f>SUM(B41,C41,D41,E41,F41,G41,H41,I41,J41)</f>
        <v>7</v>
      </c>
      <c r="M41" s="4"/>
      <c r="O41" s="4"/>
      <c r="Q41" s="4"/>
      <c r="S41" s="4"/>
    </row>
    <row r="42" spans="1:19" x14ac:dyDescent="0.2">
      <c r="A42" t="s">
        <v>269</v>
      </c>
      <c r="B42" s="4">
        <f>_xlfn.PERCENTOF(B41,$K41)</f>
        <v>0.14285714285714285</v>
      </c>
      <c r="C42" s="4">
        <f t="shared" ref="C42:J42" si="5">_xlfn.PERCENTOF(C41,$K41)</f>
        <v>0</v>
      </c>
      <c r="D42" s="4">
        <f t="shared" si="5"/>
        <v>0</v>
      </c>
      <c r="E42" s="4">
        <f t="shared" si="5"/>
        <v>0.14285714285714285</v>
      </c>
      <c r="F42" s="4">
        <f t="shared" si="5"/>
        <v>0.14285714285714285</v>
      </c>
      <c r="G42" s="4">
        <f t="shared" si="5"/>
        <v>0</v>
      </c>
      <c r="H42" s="4">
        <f t="shared" si="5"/>
        <v>0</v>
      </c>
      <c r="I42" s="4">
        <f t="shared" si="5"/>
        <v>0</v>
      </c>
      <c r="J42" s="4">
        <f t="shared" si="5"/>
        <v>0.5714285714285714</v>
      </c>
    </row>
    <row r="43" spans="1:19" x14ac:dyDescent="0.2">
      <c r="A43" t="s">
        <v>256</v>
      </c>
      <c r="B43">
        <v>1</v>
      </c>
      <c r="C43">
        <v>5</v>
      </c>
      <c r="D43">
        <v>1</v>
      </c>
      <c r="E43">
        <v>13</v>
      </c>
      <c r="F43">
        <v>25</v>
      </c>
      <c r="G43">
        <v>7</v>
      </c>
      <c r="H43">
        <v>2</v>
      </c>
      <c r="I43">
        <v>2</v>
      </c>
      <c r="J43">
        <v>12</v>
      </c>
      <c r="K43">
        <f>SUM(B43,C43,D43,E43,F43,G43,H43,I43,J43)</f>
        <v>68</v>
      </c>
    </row>
    <row r="44" spans="1:19" x14ac:dyDescent="0.2">
      <c r="A44" t="s">
        <v>269</v>
      </c>
      <c r="B44" s="4">
        <f>_xlfn.PERCENTOF(B43,$K43)</f>
        <v>1.4705882352941176E-2</v>
      </c>
      <c r="C44" s="4">
        <f t="shared" ref="C44:J44" si="6">_xlfn.PERCENTOF(C43,$K43)</f>
        <v>7.3529411764705885E-2</v>
      </c>
      <c r="D44" s="4">
        <f t="shared" si="6"/>
        <v>1.4705882352941176E-2</v>
      </c>
      <c r="E44" s="4">
        <f t="shared" si="6"/>
        <v>0.19117647058823528</v>
      </c>
      <c r="F44" s="4">
        <f t="shared" si="6"/>
        <v>0.36764705882352944</v>
      </c>
      <c r="G44" s="4">
        <f t="shared" si="6"/>
        <v>0.10294117647058823</v>
      </c>
      <c r="H44" s="4">
        <f t="shared" si="6"/>
        <v>2.9411764705882353E-2</v>
      </c>
      <c r="I44" s="4">
        <f t="shared" si="6"/>
        <v>2.9411764705882353E-2</v>
      </c>
      <c r="J44" s="4">
        <f t="shared" si="6"/>
        <v>0.17647058823529413</v>
      </c>
    </row>
    <row r="45" spans="1:19" x14ac:dyDescent="0.2">
      <c r="A45" t="s">
        <v>257</v>
      </c>
      <c r="B45">
        <v>0</v>
      </c>
      <c r="C45">
        <v>0</v>
      </c>
      <c r="D45">
        <v>1</v>
      </c>
      <c r="E45">
        <v>4</v>
      </c>
      <c r="F45">
        <v>6</v>
      </c>
      <c r="G45">
        <v>1</v>
      </c>
      <c r="H45">
        <v>1</v>
      </c>
      <c r="I45">
        <v>1</v>
      </c>
      <c r="J45">
        <v>2</v>
      </c>
      <c r="K45">
        <f>SUM(B45,C45,D45,E45,F45,G45,H45,I45,J45)</f>
        <v>16</v>
      </c>
    </row>
    <row r="46" spans="1:19" x14ac:dyDescent="0.2">
      <c r="A46" t="s">
        <v>269</v>
      </c>
      <c r="B46" s="4">
        <f>_xlfn.PERCENTOF(B45,$K45)</f>
        <v>0</v>
      </c>
      <c r="C46" s="4">
        <f t="shared" ref="C46:J46" si="7">_xlfn.PERCENTOF(C45,$K45)</f>
        <v>0</v>
      </c>
      <c r="D46" s="4">
        <f t="shared" si="7"/>
        <v>6.25E-2</v>
      </c>
      <c r="E46" s="4">
        <f t="shared" si="7"/>
        <v>0.25</v>
      </c>
      <c r="F46" s="4">
        <f t="shared" si="7"/>
        <v>0.375</v>
      </c>
      <c r="G46" s="4">
        <f t="shared" si="7"/>
        <v>6.25E-2</v>
      </c>
      <c r="H46" s="4">
        <f t="shared" si="7"/>
        <v>6.25E-2</v>
      </c>
      <c r="I46" s="4">
        <f t="shared" si="7"/>
        <v>6.25E-2</v>
      </c>
      <c r="J46" s="4">
        <f t="shared" si="7"/>
        <v>0.125</v>
      </c>
    </row>
    <row r="47" spans="1:19" x14ac:dyDescent="0.2">
      <c r="A47" t="s">
        <v>258</v>
      </c>
      <c r="B47">
        <v>4</v>
      </c>
      <c r="C47">
        <v>3</v>
      </c>
      <c r="D47">
        <v>0</v>
      </c>
      <c r="E47">
        <v>6</v>
      </c>
      <c r="F47">
        <v>16</v>
      </c>
      <c r="G47">
        <v>1</v>
      </c>
      <c r="H47">
        <v>2</v>
      </c>
      <c r="I47">
        <v>3</v>
      </c>
      <c r="J47">
        <v>28</v>
      </c>
      <c r="K47">
        <f>SUM(B47,C47,D47,E47,F47,G47,H47,I47,J47)</f>
        <v>63</v>
      </c>
    </row>
    <row r="48" spans="1:19" x14ac:dyDescent="0.2">
      <c r="A48" t="s">
        <v>269</v>
      </c>
      <c r="B48" s="4">
        <f>_xlfn.PERCENTOF(B47,$K47)</f>
        <v>6.3492063492063489E-2</v>
      </c>
      <c r="C48" s="4">
        <f t="shared" ref="C48:J48" si="8">_xlfn.PERCENTOF(C47,$K47)</f>
        <v>4.7619047619047616E-2</v>
      </c>
      <c r="D48" s="4">
        <f t="shared" si="8"/>
        <v>0</v>
      </c>
      <c r="E48" s="4">
        <f t="shared" si="8"/>
        <v>9.5238095238095233E-2</v>
      </c>
      <c r="F48" s="4">
        <f t="shared" si="8"/>
        <v>0.25396825396825395</v>
      </c>
      <c r="G48" s="4">
        <f t="shared" si="8"/>
        <v>1.5873015873015872E-2</v>
      </c>
      <c r="H48" s="4">
        <f t="shared" si="8"/>
        <v>3.1746031746031744E-2</v>
      </c>
      <c r="I48" s="4">
        <f t="shared" si="8"/>
        <v>4.7619047619047616E-2</v>
      </c>
      <c r="J48" s="4">
        <f t="shared" si="8"/>
        <v>0.44444444444444442</v>
      </c>
    </row>
    <row r="49" spans="1:11" x14ac:dyDescent="0.2">
      <c r="A49" t="s">
        <v>259</v>
      </c>
      <c r="B49">
        <v>27</v>
      </c>
      <c r="C49">
        <v>13</v>
      </c>
      <c r="D49">
        <v>63</v>
      </c>
      <c r="E49">
        <v>5</v>
      </c>
      <c r="F49">
        <v>146</v>
      </c>
      <c r="G49">
        <v>12</v>
      </c>
      <c r="H49">
        <v>10</v>
      </c>
      <c r="I49">
        <v>1</v>
      </c>
      <c r="J49">
        <v>32</v>
      </c>
      <c r="K49">
        <f>SUM(B49,C49,D49,E49,F49,G49,H49,I49,J49)</f>
        <v>309</v>
      </c>
    </row>
    <row r="50" spans="1:11" x14ac:dyDescent="0.2">
      <c r="A50" t="s">
        <v>269</v>
      </c>
      <c r="B50" s="4">
        <f>_xlfn.PERCENTOF(B49,$K49)</f>
        <v>8.7378640776699032E-2</v>
      </c>
      <c r="C50" s="4">
        <f t="shared" ref="C50:J50" si="9">_xlfn.PERCENTOF(C49,$K49)</f>
        <v>4.2071197411003236E-2</v>
      </c>
      <c r="D50" s="4">
        <f t="shared" si="9"/>
        <v>0.20388349514563106</v>
      </c>
      <c r="E50" s="4">
        <f t="shared" si="9"/>
        <v>1.6181229773462782E-2</v>
      </c>
      <c r="F50" s="4">
        <f t="shared" si="9"/>
        <v>0.47249190938511326</v>
      </c>
      <c r="G50" s="4">
        <f t="shared" si="9"/>
        <v>3.8834951456310676E-2</v>
      </c>
      <c r="H50" s="4">
        <f t="shared" si="9"/>
        <v>3.2362459546925564E-2</v>
      </c>
      <c r="I50" s="4">
        <f t="shared" si="9"/>
        <v>3.2362459546925568E-3</v>
      </c>
      <c r="J50" s="4">
        <f t="shared" si="9"/>
        <v>0.10355987055016182</v>
      </c>
    </row>
    <row r="51" spans="1:11" x14ac:dyDescent="0.2">
      <c r="A51" t="s">
        <v>260</v>
      </c>
      <c r="B51">
        <v>6</v>
      </c>
      <c r="C51">
        <v>7</v>
      </c>
      <c r="D51">
        <v>2</v>
      </c>
      <c r="E51">
        <v>28</v>
      </c>
      <c r="F51">
        <v>16</v>
      </c>
      <c r="G51">
        <v>2</v>
      </c>
      <c r="H51">
        <v>0</v>
      </c>
      <c r="I51">
        <v>4</v>
      </c>
      <c r="J51">
        <v>31</v>
      </c>
      <c r="K51">
        <f>SUM(B51,C51,D51,E51,F51,G51,H51,I51,J51)</f>
        <v>96</v>
      </c>
    </row>
    <row r="52" spans="1:11" x14ac:dyDescent="0.2">
      <c r="A52" t="s">
        <v>269</v>
      </c>
      <c r="B52" s="4">
        <f>_xlfn.PERCENTOF(B51,$K51)</f>
        <v>6.25E-2</v>
      </c>
      <c r="C52" s="4">
        <f t="shared" ref="C52:J52" si="10">_xlfn.PERCENTOF(C51,$K51)</f>
        <v>7.2916666666666671E-2</v>
      </c>
      <c r="D52" s="4">
        <f t="shared" si="10"/>
        <v>2.0833333333333332E-2</v>
      </c>
      <c r="E52" s="4">
        <f t="shared" si="10"/>
        <v>0.29166666666666669</v>
      </c>
      <c r="F52" s="4">
        <f t="shared" si="10"/>
        <v>0.16666666666666666</v>
      </c>
      <c r="G52" s="4">
        <f t="shared" si="10"/>
        <v>2.0833333333333332E-2</v>
      </c>
      <c r="H52" s="4">
        <f t="shared" si="10"/>
        <v>0</v>
      </c>
      <c r="I52" s="4">
        <f t="shared" si="10"/>
        <v>4.1666666666666664E-2</v>
      </c>
      <c r="J52" s="4">
        <f t="shared" si="10"/>
        <v>0.32291666666666669</v>
      </c>
    </row>
    <row r="53" spans="1:11" x14ac:dyDescent="0.2">
      <c r="A53" t="s">
        <v>261</v>
      </c>
      <c r="B53">
        <v>10</v>
      </c>
      <c r="C53">
        <v>10</v>
      </c>
      <c r="D53">
        <v>18</v>
      </c>
      <c r="E53">
        <v>84</v>
      </c>
      <c r="F53">
        <v>95</v>
      </c>
      <c r="G53">
        <v>13</v>
      </c>
      <c r="H53">
        <v>11</v>
      </c>
      <c r="I53">
        <v>11</v>
      </c>
      <c r="J53">
        <v>74</v>
      </c>
      <c r="K53">
        <f>SUM(B53,C53,D53,E53,F53,G53,H53,I53,J53)</f>
        <v>326</v>
      </c>
    </row>
    <row r="54" spans="1:11" x14ac:dyDescent="0.2">
      <c r="A54" t="s">
        <v>269</v>
      </c>
      <c r="B54" s="4">
        <f>_xlfn.PERCENTOF(B53,$K53)</f>
        <v>3.0674846625766871E-2</v>
      </c>
      <c r="C54" s="4">
        <f t="shared" ref="C54:J54" si="11">_xlfn.PERCENTOF(C53,$K53)</f>
        <v>3.0674846625766871E-2</v>
      </c>
      <c r="D54" s="4">
        <f t="shared" si="11"/>
        <v>5.5214723926380369E-2</v>
      </c>
      <c r="E54" s="4">
        <f t="shared" si="11"/>
        <v>0.25766871165644173</v>
      </c>
      <c r="F54" s="4">
        <f t="shared" si="11"/>
        <v>0.29141104294478526</v>
      </c>
      <c r="G54" s="4">
        <f t="shared" si="11"/>
        <v>3.9877300613496931E-2</v>
      </c>
      <c r="H54" s="4">
        <f t="shared" si="11"/>
        <v>3.3742331288343558E-2</v>
      </c>
      <c r="I54" s="4">
        <f t="shared" si="11"/>
        <v>3.3742331288343558E-2</v>
      </c>
      <c r="J54" s="4">
        <f t="shared" si="11"/>
        <v>0.22699386503067484</v>
      </c>
    </row>
    <row r="55" spans="1:11" x14ac:dyDescent="0.2">
      <c r="A55" t="s">
        <v>262</v>
      </c>
      <c r="B55">
        <v>2</v>
      </c>
      <c r="C55">
        <v>5</v>
      </c>
      <c r="D55">
        <v>3</v>
      </c>
      <c r="E55">
        <v>9</v>
      </c>
      <c r="F55">
        <v>60</v>
      </c>
      <c r="G55">
        <v>3</v>
      </c>
      <c r="H55">
        <v>0</v>
      </c>
      <c r="I55">
        <v>3</v>
      </c>
      <c r="J55">
        <v>46</v>
      </c>
      <c r="K55">
        <f>SUM(B55,C55,D55,E55,F55,G55,H55,I55,J55)</f>
        <v>131</v>
      </c>
    </row>
    <row r="56" spans="1:11" x14ac:dyDescent="0.2">
      <c r="A56" t="s">
        <v>269</v>
      </c>
      <c r="B56" s="4">
        <f>_xlfn.PERCENTOF(B55,$K55)</f>
        <v>1.5267175572519083E-2</v>
      </c>
      <c r="C56" s="4">
        <f t="shared" ref="C56:J56" si="12">_xlfn.PERCENTOF(C55,$K55)</f>
        <v>3.8167938931297711E-2</v>
      </c>
      <c r="D56" s="4">
        <f t="shared" si="12"/>
        <v>2.2900763358778626E-2</v>
      </c>
      <c r="E56" s="4">
        <f t="shared" si="12"/>
        <v>6.8702290076335881E-2</v>
      </c>
      <c r="F56" s="4">
        <f t="shared" si="12"/>
        <v>0.4580152671755725</v>
      </c>
      <c r="G56" s="4">
        <f t="shared" si="12"/>
        <v>2.2900763358778626E-2</v>
      </c>
      <c r="H56" s="4">
        <f t="shared" si="12"/>
        <v>0</v>
      </c>
      <c r="I56" s="4">
        <f t="shared" si="12"/>
        <v>2.2900763358778626E-2</v>
      </c>
      <c r="J56" s="4">
        <f t="shared" si="12"/>
        <v>0.35114503816793891</v>
      </c>
    </row>
    <row r="57" spans="1:11" x14ac:dyDescent="0.2">
      <c r="A57" t="s">
        <v>263</v>
      </c>
      <c r="B57">
        <v>7</v>
      </c>
      <c r="C57">
        <v>2</v>
      </c>
      <c r="D57">
        <v>2</v>
      </c>
      <c r="E57">
        <v>10</v>
      </c>
      <c r="F57">
        <v>88</v>
      </c>
      <c r="G57">
        <v>6</v>
      </c>
      <c r="H57">
        <v>0</v>
      </c>
      <c r="I57">
        <v>1</v>
      </c>
      <c r="J57">
        <v>6</v>
      </c>
      <c r="K57">
        <f>SUM(B57,C57,D57,E57,F57,G57,H57,I57,J57)</f>
        <v>122</v>
      </c>
    </row>
    <row r="58" spans="1:11" x14ac:dyDescent="0.2">
      <c r="A58" t="s">
        <v>269</v>
      </c>
      <c r="B58" s="4">
        <f>_xlfn.PERCENTOF(B57,$K57)</f>
        <v>5.737704918032787E-2</v>
      </c>
      <c r="C58" s="4">
        <f t="shared" ref="C58:J58" si="13">_xlfn.PERCENTOF(C57,$K57)</f>
        <v>1.6393442622950821E-2</v>
      </c>
      <c r="D58" s="4">
        <f t="shared" si="13"/>
        <v>1.6393442622950821E-2</v>
      </c>
      <c r="E58" s="4">
        <f t="shared" si="13"/>
        <v>8.1967213114754092E-2</v>
      </c>
      <c r="F58" s="4">
        <f t="shared" si="13"/>
        <v>0.72131147540983609</v>
      </c>
      <c r="G58" s="4">
        <f t="shared" si="13"/>
        <v>4.9180327868852458E-2</v>
      </c>
      <c r="H58" s="4">
        <f t="shared" si="13"/>
        <v>0</v>
      </c>
      <c r="I58" s="4">
        <f t="shared" si="13"/>
        <v>8.1967213114754103E-3</v>
      </c>
      <c r="J58" s="4">
        <f t="shared" si="13"/>
        <v>4.9180327868852458E-2</v>
      </c>
    </row>
    <row r="59" spans="1:11" x14ac:dyDescent="0.2">
      <c r="A59" t="s">
        <v>264</v>
      </c>
      <c r="B59">
        <v>5</v>
      </c>
      <c r="C59">
        <v>17</v>
      </c>
      <c r="D59">
        <v>8</v>
      </c>
      <c r="E59">
        <v>38</v>
      </c>
      <c r="F59">
        <v>89</v>
      </c>
      <c r="G59">
        <v>24</v>
      </c>
      <c r="H59">
        <v>8</v>
      </c>
      <c r="I59">
        <v>7</v>
      </c>
      <c r="J59">
        <v>107</v>
      </c>
      <c r="K59">
        <f>SUM(B59,C59,D59,E59,F59,G59,H59,I59,J59)</f>
        <v>303</v>
      </c>
    </row>
    <row r="60" spans="1:11" x14ac:dyDescent="0.2">
      <c r="A60" t="s">
        <v>269</v>
      </c>
      <c r="B60" s="4">
        <f>_xlfn.PERCENTOF(B59,$K59)</f>
        <v>1.65016501650165E-2</v>
      </c>
      <c r="C60" s="4">
        <f t="shared" ref="C60:J60" si="14">_xlfn.PERCENTOF(C59,$K59)</f>
        <v>5.6105610561056105E-2</v>
      </c>
      <c r="D60" s="4">
        <f t="shared" si="14"/>
        <v>2.6402640264026403E-2</v>
      </c>
      <c r="E60" s="4">
        <f t="shared" si="14"/>
        <v>0.1254125412541254</v>
      </c>
      <c r="F60" s="4">
        <f t="shared" si="14"/>
        <v>0.29372937293729373</v>
      </c>
      <c r="G60" s="4">
        <f t="shared" si="14"/>
        <v>7.9207920792079209E-2</v>
      </c>
      <c r="H60" s="4">
        <f t="shared" si="14"/>
        <v>2.6402640264026403E-2</v>
      </c>
      <c r="I60" s="4">
        <f t="shared" si="14"/>
        <v>2.3102310231023101E-2</v>
      </c>
      <c r="J60" s="4">
        <f t="shared" si="14"/>
        <v>0.35313531353135313</v>
      </c>
    </row>
    <row r="61" spans="1:11" x14ac:dyDescent="0.2">
      <c r="A61" t="s">
        <v>298</v>
      </c>
      <c r="B61">
        <v>170</v>
      </c>
      <c r="C61">
        <v>184</v>
      </c>
      <c r="D61">
        <v>163</v>
      </c>
      <c r="E61">
        <v>599</v>
      </c>
      <c r="F61">
        <v>1067</v>
      </c>
      <c r="G61">
        <v>261</v>
      </c>
      <c r="H61">
        <v>104</v>
      </c>
      <c r="I61">
        <v>94</v>
      </c>
      <c r="J61">
        <v>1195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5F558-8FB1-D241-820F-8CB91E2B838C}">
  <dimension ref="A1:C31"/>
  <sheetViews>
    <sheetView workbookViewId="0">
      <selection activeCell="H21" sqref="H21"/>
    </sheetView>
  </sheetViews>
  <sheetFormatPr baseColWidth="10" defaultRowHeight="16" x14ac:dyDescent="0.2"/>
  <cols>
    <col min="1" max="1" width="54.1640625" customWidth="1"/>
  </cols>
  <sheetData>
    <row r="1" spans="1:3" x14ac:dyDescent="0.2">
      <c r="A1" s="1" t="s">
        <v>17</v>
      </c>
      <c r="B1" s="1" t="s">
        <v>11</v>
      </c>
      <c r="C1" s="1" t="s">
        <v>42</v>
      </c>
    </row>
    <row r="2" spans="1:3" x14ac:dyDescent="0.2">
      <c r="A2" s="2" t="s">
        <v>16</v>
      </c>
      <c r="B2">
        <v>60</v>
      </c>
      <c r="C2" s="4">
        <f>_xlfn.PERCENTOF(B2,B31)</f>
        <v>8.7463556851311949E-2</v>
      </c>
    </row>
    <row r="3" spans="1:3" x14ac:dyDescent="0.2">
      <c r="A3" t="s">
        <v>15</v>
      </c>
      <c r="B3">
        <v>15</v>
      </c>
      <c r="C3" s="4">
        <f>_xlfn.PERCENTOF(B3,B31)</f>
        <v>2.1865889212827987E-2</v>
      </c>
    </row>
    <row r="4" spans="1:3" x14ac:dyDescent="0.2">
      <c r="A4" t="s">
        <v>14</v>
      </c>
      <c r="B4">
        <v>45</v>
      </c>
      <c r="C4" s="4">
        <f>_xlfn.PERCENTOF(B4,B31)</f>
        <v>6.5597667638483959E-2</v>
      </c>
    </row>
    <row r="5" spans="1:3" x14ac:dyDescent="0.2">
      <c r="A5" t="s">
        <v>13</v>
      </c>
      <c r="B5">
        <v>71</v>
      </c>
      <c r="C5" s="5">
        <f>_xlfn.PERCENTOF(B5,B31)</f>
        <v>0.10349854227405247</v>
      </c>
    </row>
    <row r="6" spans="1:3" x14ac:dyDescent="0.2">
      <c r="A6" t="s">
        <v>12</v>
      </c>
      <c r="B6">
        <v>4</v>
      </c>
      <c r="C6" s="5">
        <f>_xlfn.PERCENTOF(B6,B31)</f>
        <v>5.8309037900874635E-3</v>
      </c>
    </row>
    <row r="7" spans="1:3" x14ac:dyDescent="0.2">
      <c r="A7" t="s">
        <v>18</v>
      </c>
      <c r="B7">
        <v>19</v>
      </c>
      <c r="C7" s="5">
        <f>_xlfn.PERCENTOF(B7,B31)</f>
        <v>2.7696793002915453E-2</v>
      </c>
    </row>
    <row r="8" spans="1:3" x14ac:dyDescent="0.2">
      <c r="A8" t="s">
        <v>19</v>
      </c>
      <c r="B8">
        <v>48</v>
      </c>
      <c r="C8" s="5">
        <f>_xlfn.PERCENTOF(B8,B31)</f>
        <v>6.9970845481049565E-2</v>
      </c>
    </row>
    <row r="9" spans="1:3" x14ac:dyDescent="0.2">
      <c r="A9" t="s">
        <v>20</v>
      </c>
      <c r="B9">
        <v>5</v>
      </c>
      <c r="C9" s="5">
        <f>_xlfn.PERCENTOF(B9,B31)</f>
        <v>7.2886297376093291E-3</v>
      </c>
    </row>
    <row r="10" spans="1:3" x14ac:dyDescent="0.2">
      <c r="A10" t="s">
        <v>21</v>
      </c>
      <c r="B10">
        <v>388</v>
      </c>
      <c r="C10" s="5">
        <f>_xlfn.PERCENTOF(B10,B31)</f>
        <v>0.56559766763848396</v>
      </c>
    </row>
    <row r="11" spans="1:3" x14ac:dyDescent="0.2">
      <c r="A11" t="s">
        <v>22</v>
      </c>
      <c r="B11">
        <v>23</v>
      </c>
      <c r="C11" s="5">
        <f>_xlfn.PERCENTOF(B11,B31)</f>
        <v>3.3527696793002916E-2</v>
      </c>
    </row>
    <row r="12" spans="1:3" x14ac:dyDescent="0.2">
      <c r="A12" t="s">
        <v>23</v>
      </c>
      <c r="B12">
        <v>32</v>
      </c>
      <c r="C12" s="5">
        <f>_xlfn.PERCENTOF(B12,B31)</f>
        <v>4.6647230320699708E-2</v>
      </c>
    </row>
    <row r="13" spans="1:3" x14ac:dyDescent="0.2">
      <c r="A13" t="s">
        <v>24</v>
      </c>
      <c r="B13">
        <v>50</v>
      </c>
      <c r="C13" s="5">
        <f>_xlfn.PERCENTOF(B13,B31)</f>
        <v>7.2886297376093298E-2</v>
      </c>
    </row>
    <row r="14" spans="1:3" x14ac:dyDescent="0.2">
      <c r="A14" t="s">
        <v>25</v>
      </c>
      <c r="B14">
        <v>71</v>
      </c>
      <c r="C14" s="5">
        <f>_xlfn.PERCENTOF(B14,B31)</f>
        <v>0.10349854227405247</v>
      </c>
    </row>
    <row r="15" spans="1:3" x14ac:dyDescent="0.2">
      <c r="A15" t="s">
        <v>26</v>
      </c>
      <c r="B15">
        <v>8</v>
      </c>
      <c r="C15" s="5">
        <f>_xlfn.PERCENTOF(B15,B31)</f>
        <v>1.1661807580174927E-2</v>
      </c>
    </row>
    <row r="16" spans="1:3" x14ac:dyDescent="0.2">
      <c r="A16" t="s">
        <v>27</v>
      </c>
      <c r="B16">
        <v>138</v>
      </c>
      <c r="C16" s="5">
        <f>_xlfn.PERCENTOF(B16,B31)</f>
        <v>0.20116618075801748</v>
      </c>
    </row>
    <row r="17" spans="1:3" x14ac:dyDescent="0.2">
      <c r="A17" t="s">
        <v>28</v>
      </c>
      <c r="B17">
        <v>66</v>
      </c>
      <c r="C17" s="5">
        <f>_xlfn.PERCENTOF(B17,B31)</f>
        <v>9.6209912536443148E-2</v>
      </c>
    </row>
    <row r="18" spans="1:3" x14ac:dyDescent="0.2">
      <c r="A18" t="s">
        <v>29</v>
      </c>
      <c r="B18">
        <v>65</v>
      </c>
      <c r="C18" s="5">
        <f>_xlfn.PERCENTOF(B18,B31)</f>
        <v>9.4752186588921289E-2</v>
      </c>
    </row>
    <row r="19" spans="1:3" x14ac:dyDescent="0.2">
      <c r="A19" t="s">
        <v>30</v>
      </c>
      <c r="B19">
        <v>27</v>
      </c>
      <c r="C19" s="5">
        <f>_xlfn.PERCENTOF(B19,B31)</f>
        <v>3.9358600583090382E-2</v>
      </c>
    </row>
    <row r="20" spans="1:3" x14ac:dyDescent="0.2">
      <c r="A20" t="s">
        <v>31</v>
      </c>
      <c r="B20">
        <v>1</v>
      </c>
      <c r="C20" s="5">
        <f>_xlfn.PERCENTOF(B20,B31)</f>
        <v>1.4577259475218659E-3</v>
      </c>
    </row>
    <row r="21" spans="1:3" x14ac:dyDescent="0.2">
      <c r="A21" t="s">
        <v>32</v>
      </c>
      <c r="B21">
        <v>8</v>
      </c>
      <c r="C21" s="5">
        <f>_xlfn.PERCENTOF(B21,B31)</f>
        <v>1.1661807580174927E-2</v>
      </c>
    </row>
    <row r="22" spans="1:3" x14ac:dyDescent="0.2">
      <c r="A22" t="s">
        <v>33</v>
      </c>
      <c r="B22">
        <v>4</v>
      </c>
      <c r="C22" s="5">
        <f>_xlfn.PERCENTOF(B22,B31)</f>
        <v>5.8309037900874635E-3</v>
      </c>
    </row>
    <row r="23" spans="1:3" x14ac:dyDescent="0.2">
      <c r="A23" t="s">
        <v>34</v>
      </c>
      <c r="B23">
        <v>25</v>
      </c>
      <c r="C23" s="5">
        <f>_xlfn.PERCENTOF(B23,B31)</f>
        <v>3.6443148688046649E-2</v>
      </c>
    </row>
    <row r="24" spans="1:3" x14ac:dyDescent="0.2">
      <c r="A24" t="s">
        <v>35</v>
      </c>
      <c r="B24">
        <v>7</v>
      </c>
      <c r="C24" s="5">
        <f>_xlfn.PERCENTOF(B24,B31)</f>
        <v>1.020408163265306E-2</v>
      </c>
    </row>
    <row r="25" spans="1:3" x14ac:dyDescent="0.2">
      <c r="A25" t="s">
        <v>36</v>
      </c>
      <c r="B25">
        <v>7</v>
      </c>
      <c r="C25" s="5">
        <f>_xlfn.PERCENTOF(B25,B31)</f>
        <v>1.020408163265306E-2</v>
      </c>
    </row>
    <row r="26" spans="1:3" x14ac:dyDescent="0.2">
      <c r="A26" t="s">
        <v>37</v>
      </c>
      <c r="B26">
        <v>14</v>
      </c>
      <c r="C26" s="5">
        <f>_xlfn.PERCENTOF(B26,B31)</f>
        <v>2.0408163265306121E-2</v>
      </c>
    </row>
    <row r="27" spans="1:3" x14ac:dyDescent="0.2">
      <c r="A27" t="s">
        <v>38</v>
      </c>
      <c r="B27">
        <v>19</v>
      </c>
      <c r="C27" s="5">
        <f>_xlfn.PERCENTOF(B27,B31)</f>
        <v>2.7696793002915453E-2</v>
      </c>
    </row>
    <row r="28" spans="1:3" x14ac:dyDescent="0.2">
      <c r="A28" t="s">
        <v>39</v>
      </c>
      <c r="B28">
        <v>14</v>
      </c>
      <c r="C28" s="5">
        <f>_xlfn.PERCENTOF(B28,B31)</f>
        <v>2.0408163265306121E-2</v>
      </c>
    </row>
    <row r="29" spans="1:3" x14ac:dyDescent="0.2">
      <c r="A29" t="s">
        <v>40</v>
      </c>
      <c r="B29">
        <v>5</v>
      </c>
      <c r="C29" s="5">
        <f>_xlfn.PERCENTOF(B29,B31)</f>
        <v>7.2886297376093291E-3</v>
      </c>
    </row>
    <row r="30" spans="1:3" x14ac:dyDescent="0.2">
      <c r="A30" t="s">
        <v>41</v>
      </c>
      <c r="B30">
        <v>50</v>
      </c>
      <c r="C30" s="5">
        <f>_xlfn.PERCENTOF(B30,B31)</f>
        <v>7.2886297376093298E-2</v>
      </c>
    </row>
    <row r="31" spans="1:3" x14ac:dyDescent="0.2">
      <c r="A31" t="s">
        <v>43</v>
      </c>
      <c r="B31">
        <f>SUM(B2,B5,B9,B10,B18,B24,B25,B26,B27,B30)</f>
        <v>686</v>
      </c>
      <c r="C3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A2FA-4B12-2446-96EF-DC87F6077B58}">
  <dimension ref="A1:G50"/>
  <sheetViews>
    <sheetView topLeftCell="A23" workbookViewId="0">
      <selection activeCell="G32" sqref="G32"/>
    </sheetView>
  </sheetViews>
  <sheetFormatPr baseColWidth="10" defaultRowHeight="16" x14ac:dyDescent="0.2"/>
  <cols>
    <col min="1" max="1" width="43.6640625" customWidth="1"/>
    <col min="6" max="6" width="11.6640625" bestFit="1" customWidth="1"/>
  </cols>
  <sheetData>
    <row r="1" spans="1:7" x14ac:dyDescent="0.2">
      <c r="A1" s="1" t="s">
        <v>44</v>
      </c>
      <c r="B1" s="1" t="s">
        <v>11</v>
      </c>
      <c r="C1" s="1" t="s">
        <v>45</v>
      </c>
      <c r="E1" s="1"/>
    </row>
    <row r="2" spans="1:7" x14ac:dyDescent="0.2">
      <c r="A2" t="s">
        <v>46</v>
      </c>
      <c r="B2">
        <v>133</v>
      </c>
      <c r="C2" s="4">
        <f>_xlfn.PERCENTOF(B2,B50)</f>
        <v>0.12559017941454201</v>
      </c>
      <c r="E2" s="1"/>
    </row>
    <row r="3" spans="1:7" x14ac:dyDescent="0.2">
      <c r="A3" t="s">
        <v>47</v>
      </c>
      <c r="B3">
        <v>60</v>
      </c>
      <c r="C3" s="4">
        <f>_xlfn.PERCENTOF(B3,B50)</f>
        <v>5.6657223796033995E-2</v>
      </c>
      <c r="E3" s="1"/>
      <c r="F3" s="4"/>
      <c r="G3" s="4"/>
    </row>
    <row r="4" spans="1:7" x14ac:dyDescent="0.2">
      <c r="A4" t="s">
        <v>48</v>
      </c>
      <c r="B4">
        <v>73</v>
      </c>
      <c r="C4" s="4">
        <f>_xlfn.PERCENTOF(B4,B50)</f>
        <v>6.8932955618508027E-2</v>
      </c>
    </row>
    <row r="5" spans="1:7" x14ac:dyDescent="0.2">
      <c r="A5" t="s">
        <v>49</v>
      </c>
      <c r="B5">
        <v>62</v>
      </c>
      <c r="C5" s="4">
        <f>_xlfn.PERCENTOF(B5,B50)</f>
        <v>5.8545797922568463E-2</v>
      </c>
    </row>
    <row r="6" spans="1:7" x14ac:dyDescent="0.2">
      <c r="A6" t="s">
        <v>50</v>
      </c>
      <c r="B6">
        <v>9</v>
      </c>
      <c r="C6" s="4">
        <f>_xlfn.PERCENTOF(B6,B50)</f>
        <v>8.4985835694051E-3</v>
      </c>
    </row>
    <row r="7" spans="1:7" x14ac:dyDescent="0.2">
      <c r="A7" t="s">
        <v>51</v>
      </c>
      <c r="B7">
        <v>53</v>
      </c>
      <c r="C7" s="4">
        <f>_xlfn.PERCENTOF(B7,B50)</f>
        <v>5.0047214353163359E-2</v>
      </c>
    </row>
    <row r="8" spans="1:7" x14ac:dyDescent="0.2">
      <c r="A8" t="s">
        <v>52</v>
      </c>
      <c r="B8">
        <v>17</v>
      </c>
      <c r="C8" s="4">
        <f>_xlfn.PERCENTOF(B8,B50)</f>
        <v>1.6052880075542966E-2</v>
      </c>
    </row>
    <row r="9" spans="1:7" x14ac:dyDescent="0.2">
      <c r="A9" t="s">
        <v>53</v>
      </c>
      <c r="B9">
        <v>26</v>
      </c>
      <c r="C9" s="4">
        <f>_xlfn.PERCENTOF(B9,B50)</f>
        <v>2.4551463644948063E-2</v>
      </c>
    </row>
    <row r="10" spans="1:7" x14ac:dyDescent="0.2">
      <c r="A10" t="s">
        <v>54</v>
      </c>
      <c r="B10">
        <v>3</v>
      </c>
      <c r="C10" s="4">
        <f>_xlfn.PERCENTOF(B10,B50)</f>
        <v>2.8328611898016999E-3</v>
      </c>
    </row>
    <row r="11" spans="1:7" x14ac:dyDescent="0.2">
      <c r="A11" t="s">
        <v>55</v>
      </c>
      <c r="B11">
        <v>2</v>
      </c>
      <c r="C11" s="4">
        <f>_xlfn.PERCENTOF(B11,B50)</f>
        <v>1.8885741265344666E-3</v>
      </c>
    </row>
    <row r="12" spans="1:7" x14ac:dyDescent="0.2">
      <c r="A12" t="s">
        <v>56</v>
      </c>
      <c r="B12">
        <v>21</v>
      </c>
      <c r="C12" s="4">
        <f>_xlfn.PERCENTOF(B12,B50)</f>
        <v>1.9830028328611898E-2</v>
      </c>
    </row>
    <row r="13" spans="1:7" x14ac:dyDescent="0.2">
      <c r="A13" t="s">
        <v>57</v>
      </c>
      <c r="B13">
        <v>94</v>
      </c>
      <c r="C13" s="4">
        <f>_xlfn.PERCENTOF(B13,B50)</f>
        <v>8.8762983947119928E-2</v>
      </c>
    </row>
    <row r="14" spans="1:7" x14ac:dyDescent="0.2">
      <c r="A14" t="s">
        <v>58</v>
      </c>
      <c r="B14">
        <v>34</v>
      </c>
      <c r="C14" s="4">
        <f>_xlfn.PERCENTOF(B14,B50)</f>
        <v>3.2105760151085933E-2</v>
      </c>
    </row>
    <row r="15" spans="1:7" x14ac:dyDescent="0.2">
      <c r="A15" t="s">
        <v>59</v>
      </c>
      <c r="B15">
        <v>27</v>
      </c>
      <c r="C15" s="4">
        <f>_xlfn.PERCENTOF(B15,B50)</f>
        <v>2.5495750708215296E-2</v>
      </c>
    </row>
    <row r="16" spans="1:7" x14ac:dyDescent="0.2">
      <c r="A16" t="s">
        <v>60</v>
      </c>
      <c r="B16">
        <v>33</v>
      </c>
      <c r="C16" s="4">
        <f>_xlfn.PERCENTOF(B16,B50)</f>
        <v>3.1161473087818695E-2</v>
      </c>
    </row>
    <row r="17" spans="1:3" x14ac:dyDescent="0.2">
      <c r="A17" t="s">
        <v>61</v>
      </c>
      <c r="B17">
        <v>256</v>
      </c>
      <c r="C17" s="4">
        <f>_xlfn.PERCENTOF(B17,B50)</f>
        <v>0.24173748819641172</v>
      </c>
    </row>
    <row r="18" spans="1:3" x14ac:dyDescent="0.2">
      <c r="A18" t="s">
        <v>62</v>
      </c>
      <c r="B18">
        <v>55</v>
      </c>
      <c r="C18" s="4">
        <f>_xlfn.PERCENTOF(B18,B50)</f>
        <v>5.1935788479697827E-2</v>
      </c>
    </row>
    <row r="19" spans="1:3" x14ac:dyDescent="0.2">
      <c r="A19" t="s">
        <v>63</v>
      </c>
      <c r="B19">
        <v>55</v>
      </c>
      <c r="C19" s="4">
        <f>_xlfn.PERCENTOF(B19,B50)</f>
        <v>5.1935788479697827E-2</v>
      </c>
    </row>
    <row r="20" spans="1:3" x14ac:dyDescent="0.2">
      <c r="A20" t="s">
        <v>64</v>
      </c>
      <c r="B20">
        <v>95</v>
      </c>
      <c r="C20" s="4">
        <f>_xlfn.PERCENTOF(B20,B50)</f>
        <v>8.9707271010387155E-2</v>
      </c>
    </row>
    <row r="21" spans="1:3" x14ac:dyDescent="0.2">
      <c r="A21" t="s">
        <v>65</v>
      </c>
      <c r="B21">
        <v>14</v>
      </c>
      <c r="C21" s="4">
        <f>_xlfn.PERCENTOF(B21,B50)</f>
        <v>1.3220018885741265E-2</v>
      </c>
    </row>
    <row r="22" spans="1:3" x14ac:dyDescent="0.2">
      <c r="A22" t="s">
        <v>66</v>
      </c>
      <c r="B22">
        <v>5</v>
      </c>
      <c r="C22" s="4">
        <f>_xlfn.PERCENTOF(B22,B50)</f>
        <v>4.721435316336166E-3</v>
      </c>
    </row>
    <row r="23" spans="1:3" x14ac:dyDescent="0.2">
      <c r="A23" t="s">
        <v>67</v>
      </c>
      <c r="B23">
        <v>32</v>
      </c>
      <c r="C23" s="4">
        <f>_xlfn.PERCENTOF(B23,B50)</f>
        <v>3.0217186024551465E-2</v>
      </c>
    </row>
    <row r="24" spans="1:3" x14ac:dyDescent="0.2">
      <c r="A24" t="s">
        <v>68</v>
      </c>
      <c r="B24">
        <v>34</v>
      </c>
      <c r="C24" s="4">
        <f>_xlfn.PERCENTOF(B24,B50)</f>
        <v>3.2105760151085933E-2</v>
      </c>
    </row>
    <row r="25" spans="1:3" x14ac:dyDescent="0.2">
      <c r="A25" t="s">
        <v>69</v>
      </c>
      <c r="B25">
        <v>49</v>
      </c>
      <c r="C25" s="4">
        <f>_xlfn.PERCENTOF(B25,B50)</f>
        <v>4.6270066100094431E-2</v>
      </c>
    </row>
    <row r="26" spans="1:3" x14ac:dyDescent="0.2">
      <c r="A26" t="s">
        <v>70</v>
      </c>
      <c r="B26">
        <v>17</v>
      </c>
      <c r="C26" s="4">
        <f>_xlfn.PERCENTOF(B26,B50)</f>
        <v>1.6052880075542966E-2</v>
      </c>
    </row>
    <row r="27" spans="1:3" x14ac:dyDescent="0.2">
      <c r="A27" t="s">
        <v>71</v>
      </c>
      <c r="B27">
        <v>1</v>
      </c>
      <c r="C27" s="4">
        <f>_xlfn.PERCENTOF(B27,B50)</f>
        <v>9.4428706326723328E-4</v>
      </c>
    </row>
    <row r="28" spans="1:3" x14ac:dyDescent="0.2">
      <c r="A28" t="s">
        <v>72</v>
      </c>
      <c r="B28">
        <v>17</v>
      </c>
      <c r="C28" s="4">
        <f>_xlfn.PERCENTOF(B28,B50)</f>
        <v>1.6052880075542966E-2</v>
      </c>
    </row>
    <row r="29" spans="1:3" x14ac:dyDescent="0.2">
      <c r="A29" t="s">
        <v>73</v>
      </c>
      <c r="B29">
        <v>14</v>
      </c>
      <c r="C29" s="4">
        <f>_xlfn.PERCENTOF(B29,B50)</f>
        <v>1.3220018885741265E-2</v>
      </c>
    </row>
    <row r="30" spans="1:3" x14ac:dyDescent="0.2">
      <c r="A30" t="s">
        <v>74</v>
      </c>
      <c r="B30">
        <v>149</v>
      </c>
      <c r="C30" s="4">
        <f>_xlfn.PERCENTOF(B30,B50)</f>
        <v>0.14069877242681775</v>
      </c>
    </row>
    <row r="31" spans="1:3" x14ac:dyDescent="0.2">
      <c r="A31" t="s">
        <v>75</v>
      </c>
      <c r="B31">
        <v>18</v>
      </c>
      <c r="C31" s="4">
        <f>_xlfn.PERCENTOF(B31,B50)</f>
        <v>1.69971671388102E-2</v>
      </c>
    </row>
    <row r="32" spans="1:3" x14ac:dyDescent="0.2">
      <c r="A32" t="s">
        <v>76</v>
      </c>
      <c r="B32">
        <v>13</v>
      </c>
      <c r="C32" s="4">
        <f>_xlfn.PERCENTOF(B32,B50)</f>
        <v>1.2275731822474031E-2</v>
      </c>
    </row>
    <row r="33" spans="1:3" x14ac:dyDescent="0.2">
      <c r="A33" t="s">
        <v>77</v>
      </c>
      <c r="B33">
        <v>36</v>
      </c>
      <c r="C33" s="4">
        <f>_xlfn.PERCENTOF(B33,B50)</f>
        <v>3.39943342776204E-2</v>
      </c>
    </row>
    <row r="34" spans="1:3" x14ac:dyDescent="0.2">
      <c r="A34" t="s">
        <v>78</v>
      </c>
      <c r="B34">
        <v>56</v>
      </c>
      <c r="C34" s="4">
        <f>_xlfn.PERCENTOF(B34,B50)</f>
        <v>5.288007554296506E-2</v>
      </c>
    </row>
    <row r="35" spans="1:3" x14ac:dyDescent="0.2">
      <c r="A35" t="s">
        <v>79</v>
      </c>
      <c r="B35">
        <v>26</v>
      </c>
      <c r="C35" s="4">
        <f>_xlfn.PERCENTOF(B35,B50)</f>
        <v>2.4551463644948063E-2</v>
      </c>
    </row>
    <row r="36" spans="1:3" x14ac:dyDescent="0.2">
      <c r="A36" t="s">
        <v>80</v>
      </c>
      <c r="B36">
        <v>18</v>
      </c>
      <c r="C36" s="4">
        <f>_xlfn.PERCENTOF(B36,B50)</f>
        <v>1.69971671388102E-2</v>
      </c>
    </row>
    <row r="37" spans="1:3" x14ac:dyDescent="0.2">
      <c r="A37" t="s">
        <v>81</v>
      </c>
      <c r="B37">
        <v>53</v>
      </c>
      <c r="C37" s="4">
        <f>_xlfn.PERCENTOF(B37,B50)</f>
        <v>5.0047214353163359E-2</v>
      </c>
    </row>
    <row r="38" spans="1:3" x14ac:dyDescent="0.2">
      <c r="A38" t="s">
        <v>82</v>
      </c>
      <c r="B38">
        <v>15</v>
      </c>
      <c r="C38" s="4">
        <f>_xlfn.PERCENTOF(B38,B50)</f>
        <v>1.4164305949008499E-2</v>
      </c>
    </row>
    <row r="39" spans="1:3" x14ac:dyDescent="0.2">
      <c r="A39" t="s">
        <v>83</v>
      </c>
      <c r="B39">
        <v>10</v>
      </c>
      <c r="C39" s="4">
        <f>_xlfn.PERCENTOF(B39,B50)</f>
        <v>9.442870632672332E-3</v>
      </c>
    </row>
    <row r="40" spans="1:3" x14ac:dyDescent="0.2">
      <c r="A40" t="s">
        <v>84</v>
      </c>
      <c r="B40">
        <v>5</v>
      </c>
      <c r="C40" s="4">
        <f>_xlfn.PERCENTOF(B40,B50)</f>
        <v>4.721435316336166E-3</v>
      </c>
    </row>
    <row r="41" spans="1:3" x14ac:dyDescent="0.2">
      <c r="A41" t="s">
        <v>85</v>
      </c>
      <c r="B41">
        <v>85</v>
      </c>
      <c r="C41" s="4">
        <f>_xlfn.PERCENTOF(B41,B50)</f>
        <v>8.0264400377714831E-2</v>
      </c>
    </row>
    <row r="42" spans="1:3" x14ac:dyDescent="0.2">
      <c r="A42" t="s">
        <v>86</v>
      </c>
      <c r="B42">
        <v>37</v>
      </c>
      <c r="C42" s="4">
        <f>_xlfn.PERCENTOF(B42,B50)</f>
        <v>3.4938621340887627E-2</v>
      </c>
    </row>
    <row r="43" spans="1:3" x14ac:dyDescent="0.2">
      <c r="A43" t="s">
        <v>87</v>
      </c>
      <c r="B43">
        <v>26</v>
      </c>
      <c r="C43" s="4">
        <f>_xlfn.PERCENTOF(B43,B50)</f>
        <v>2.4551463644948063E-2</v>
      </c>
    </row>
    <row r="44" spans="1:3" x14ac:dyDescent="0.2">
      <c r="A44" t="s">
        <v>88</v>
      </c>
      <c r="B44">
        <v>22</v>
      </c>
      <c r="C44" s="4">
        <f>_xlfn.PERCENTOF(B44,B50)</f>
        <v>2.0774315391879131E-2</v>
      </c>
    </row>
    <row r="45" spans="1:3" x14ac:dyDescent="0.2">
      <c r="A45" t="s">
        <v>89</v>
      </c>
      <c r="B45">
        <v>6</v>
      </c>
      <c r="C45" s="4">
        <f>_xlfn.PERCENTOF(B45,B50)</f>
        <v>5.6657223796033997E-3</v>
      </c>
    </row>
    <row r="46" spans="1:3" x14ac:dyDescent="0.2">
      <c r="A46" t="s">
        <v>90</v>
      </c>
      <c r="B46">
        <v>5</v>
      </c>
      <c r="C46" s="4">
        <f>_xlfn.PERCENTOF(B46,B50)</f>
        <v>4.721435316336166E-3</v>
      </c>
    </row>
    <row r="47" spans="1:3" x14ac:dyDescent="0.2">
      <c r="A47" t="s">
        <v>91</v>
      </c>
      <c r="B47">
        <v>57</v>
      </c>
      <c r="C47" s="4">
        <f>_xlfn.PERCENTOF(B47,B50)</f>
        <v>5.3824362606232294E-2</v>
      </c>
    </row>
    <row r="48" spans="1:3" x14ac:dyDescent="0.2">
      <c r="A48" t="s">
        <v>92</v>
      </c>
      <c r="B48">
        <v>33</v>
      </c>
      <c r="C48" s="4">
        <f>_xlfn.PERCENTOF(B48,B50)</f>
        <v>3.1161473087818695E-2</v>
      </c>
    </row>
    <row r="49" spans="1:3" x14ac:dyDescent="0.2">
      <c r="A49" t="s">
        <v>93</v>
      </c>
      <c r="B49">
        <v>24</v>
      </c>
      <c r="C49" s="4">
        <f>_xlfn.PERCENTOF(B49,B50)</f>
        <v>2.2662889518413599E-2</v>
      </c>
    </row>
    <row r="50" spans="1:3" x14ac:dyDescent="0.2">
      <c r="A50" t="s">
        <v>10</v>
      </c>
      <c r="B50">
        <f>SUM(B47,B46,B45,B41,B38,B37,B36,B30,B25,B24,B17,B13,B9,B8,B5,B2)</f>
        <v>1059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E31C1-0F87-B14A-B47A-AF72E4670E98}">
  <dimension ref="A1:C64"/>
  <sheetViews>
    <sheetView topLeftCell="A24" workbookViewId="0">
      <selection activeCell="F48" sqref="F48"/>
    </sheetView>
  </sheetViews>
  <sheetFormatPr baseColWidth="10" defaultRowHeight="16" x14ac:dyDescent="0.2"/>
  <cols>
    <col min="1" max="1" width="42.83203125" customWidth="1"/>
    <col min="3" max="3" width="21.1640625" customWidth="1"/>
  </cols>
  <sheetData>
    <row r="1" spans="1:3" x14ac:dyDescent="0.2">
      <c r="A1" s="1" t="s">
        <v>94</v>
      </c>
      <c r="B1" s="1" t="s">
        <v>95</v>
      </c>
      <c r="C1" s="1" t="s">
        <v>96</v>
      </c>
    </row>
    <row r="2" spans="1:3" x14ac:dyDescent="0.2">
      <c r="A2" t="s">
        <v>97</v>
      </c>
      <c r="B2">
        <v>202</v>
      </c>
      <c r="C2" s="4">
        <f>_xlfn.PERCENTOF(B2,B64)</f>
        <v>6.3662149385439654E-2</v>
      </c>
    </row>
    <row r="3" spans="1:3" x14ac:dyDescent="0.2">
      <c r="A3" t="s">
        <v>98</v>
      </c>
      <c r="B3">
        <v>120</v>
      </c>
      <c r="C3" s="4">
        <f>_xlfn.PERCENTOF(B3,B64)</f>
        <v>3.7819098644815634E-2</v>
      </c>
    </row>
    <row r="4" spans="1:3" x14ac:dyDescent="0.2">
      <c r="A4" t="s">
        <v>99</v>
      </c>
      <c r="B4">
        <v>85</v>
      </c>
      <c r="C4" s="4">
        <f>_xlfn.PERCENTOF(B4,B64)</f>
        <v>2.6788528206744405E-2</v>
      </c>
    </row>
    <row r="5" spans="1:3" x14ac:dyDescent="0.2">
      <c r="A5" t="s">
        <v>100</v>
      </c>
      <c r="B5">
        <v>17</v>
      </c>
      <c r="C5" s="4">
        <f>_xlfn.PERCENTOF(B5,B64)</f>
        <v>5.3577056413488811E-3</v>
      </c>
    </row>
    <row r="6" spans="1:3" x14ac:dyDescent="0.2">
      <c r="A6" t="s">
        <v>101</v>
      </c>
      <c r="B6">
        <v>5</v>
      </c>
      <c r="C6" s="4">
        <f>_xlfn.PERCENTOF(B6,B64)</f>
        <v>1.5757957768673179E-3</v>
      </c>
    </row>
    <row r="7" spans="1:3" x14ac:dyDescent="0.2">
      <c r="A7" t="s">
        <v>102</v>
      </c>
      <c r="B7">
        <v>13</v>
      </c>
      <c r="C7" s="4">
        <f>_xlfn.PERCENTOF(B7,B64)</f>
        <v>4.0970690198550265E-3</v>
      </c>
    </row>
    <row r="8" spans="1:3" x14ac:dyDescent="0.2">
      <c r="A8" t="s">
        <v>103</v>
      </c>
      <c r="B8">
        <v>50</v>
      </c>
      <c r="C8" s="4">
        <f>_xlfn.PERCENTOF(B8,B64)</f>
        <v>1.575795776867318E-2</v>
      </c>
    </row>
    <row r="9" spans="1:3" x14ac:dyDescent="0.2">
      <c r="A9" t="s">
        <v>104</v>
      </c>
      <c r="B9">
        <v>670</v>
      </c>
      <c r="C9" s="4">
        <f>_xlfn.PERCENTOF(B9,B64)</f>
        <v>0.21115663410022062</v>
      </c>
    </row>
    <row r="10" spans="1:3" x14ac:dyDescent="0.2">
      <c r="A10" t="s">
        <v>105</v>
      </c>
      <c r="B10">
        <v>61</v>
      </c>
      <c r="C10" s="4">
        <f>_xlfn.PERCENTOF(B10,B64)</f>
        <v>1.922470847778128E-2</v>
      </c>
    </row>
    <row r="11" spans="1:3" x14ac:dyDescent="0.2">
      <c r="A11" t="s">
        <v>106</v>
      </c>
      <c r="B11">
        <v>151</v>
      </c>
      <c r="C11" s="4">
        <f>_xlfn.PERCENTOF(B11,B64)</f>
        <v>4.7589032461393004E-2</v>
      </c>
    </row>
    <row r="12" spans="1:3" x14ac:dyDescent="0.2">
      <c r="A12" t="s">
        <v>107</v>
      </c>
      <c r="B12">
        <v>190</v>
      </c>
      <c r="C12" s="4">
        <f>_xlfn.PERCENTOF(B12,B64)</f>
        <v>5.9880239520958084E-2</v>
      </c>
    </row>
    <row r="13" spans="1:3" x14ac:dyDescent="0.2">
      <c r="A13" t="s">
        <v>108</v>
      </c>
      <c r="B13">
        <v>55</v>
      </c>
      <c r="C13" s="4">
        <f>_xlfn.PERCENTOF(B13,B64)</f>
        <v>1.7333753545540499E-2</v>
      </c>
    </row>
    <row r="14" spans="1:3" x14ac:dyDescent="0.2">
      <c r="A14" t="s">
        <v>110</v>
      </c>
      <c r="B14">
        <v>178</v>
      </c>
      <c r="C14" s="4">
        <f>_xlfn.PERCENTOF(B14,B64)</f>
        <v>5.6098329656476521E-2</v>
      </c>
    </row>
    <row r="15" spans="1:3" x14ac:dyDescent="0.2">
      <c r="A15" t="s">
        <v>111</v>
      </c>
      <c r="B15">
        <v>35</v>
      </c>
      <c r="C15" s="4">
        <f>_xlfn.PERCENTOF(B15,B64)</f>
        <v>1.1030570438071227E-2</v>
      </c>
    </row>
    <row r="16" spans="1:3" x14ac:dyDescent="0.2">
      <c r="A16" t="s">
        <v>109</v>
      </c>
      <c r="B16">
        <v>54</v>
      </c>
      <c r="C16" s="4">
        <f>_xlfn.PERCENTOF(B16,B64)</f>
        <v>1.7018594390167036E-2</v>
      </c>
    </row>
    <row r="17" spans="1:3" x14ac:dyDescent="0.2">
      <c r="A17" t="s">
        <v>112</v>
      </c>
      <c r="B17">
        <v>267</v>
      </c>
      <c r="C17" s="4">
        <f>_xlfn.PERCENTOF(B17,B64)</f>
        <v>8.4147494484714785E-2</v>
      </c>
    </row>
    <row r="18" spans="1:3" x14ac:dyDescent="0.2">
      <c r="A18" t="s">
        <v>113</v>
      </c>
      <c r="B18">
        <v>138</v>
      </c>
      <c r="C18" s="4">
        <f>_xlfn.PERCENTOF(B18,B64)</f>
        <v>4.3491963441537974E-2</v>
      </c>
    </row>
    <row r="19" spans="1:3" x14ac:dyDescent="0.2">
      <c r="A19" t="s">
        <v>114</v>
      </c>
      <c r="B19">
        <v>112</v>
      </c>
      <c r="C19" s="4">
        <f>_xlfn.PERCENTOF(B19,B64)</f>
        <v>3.5297825401827923E-2</v>
      </c>
    </row>
    <row r="20" spans="1:3" x14ac:dyDescent="0.2">
      <c r="A20" t="s">
        <v>115</v>
      </c>
      <c r="B20">
        <v>17</v>
      </c>
      <c r="C20" s="4">
        <f>_xlfn.PERCENTOF(B20,B64)</f>
        <v>5.3577056413488811E-3</v>
      </c>
    </row>
    <row r="21" spans="1:3" x14ac:dyDescent="0.2">
      <c r="A21" t="s">
        <v>116</v>
      </c>
      <c r="B21">
        <v>100</v>
      </c>
      <c r="C21" s="4">
        <f>_xlfn.PERCENTOF(B21,B64)</f>
        <v>3.151591553734636E-2</v>
      </c>
    </row>
    <row r="22" spans="1:3" x14ac:dyDescent="0.2">
      <c r="A22" t="s">
        <v>117</v>
      </c>
      <c r="B22">
        <v>29</v>
      </c>
      <c r="C22" s="4">
        <f>_xlfn.PERCENTOF(B22,B64)</f>
        <v>9.1396155058304437E-3</v>
      </c>
    </row>
    <row r="23" spans="1:3" x14ac:dyDescent="0.2">
      <c r="A23" t="s">
        <v>118</v>
      </c>
      <c r="B23">
        <v>71</v>
      </c>
      <c r="C23" s="4">
        <f>_xlfn.PERCENTOF(B23,B64)</f>
        <v>2.2376300031515917E-2</v>
      </c>
    </row>
    <row r="24" spans="1:3" x14ac:dyDescent="0.2">
      <c r="A24" t="s">
        <v>119</v>
      </c>
      <c r="B24">
        <v>355</v>
      </c>
      <c r="C24" s="4">
        <f>_xlfn.PERCENTOF(B24,B64)</f>
        <v>0.11188150015757958</v>
      </c>
    </row>
    <row r="25" spans="1:3" x14ac:dyDescent="0.2">
      <c r="A25" t="s">
        <v>120</v>
      </c>
      <c r="B25">
        <v>46</v>
      </c>
      <c r="C25" s="4">
        <f>_xlfn.PERCENTOF(B25,B64)</f>
        <v>1.4497321147179325E-2</v>
      </c>
    </row>
    <row r="26" spans="1:3" x14ac:dyDescent="0.2">
      <c r="A26" t="s">
        <v>121</v>
      </c>
      <c r="B26">
        <v>74</v>
      </c>
      <c r="C26" s="4">
        <f>_xlfn.PERCENTOF(B26,B64)</f>
        <v>2.3321777497636306E-2</v>
      </c>
    </row>
    <row r="27" spans="1:3" x14ac:dyDescent="0.2">
      <c r="A27" t="s">
        <v>122</v>
      </c>
      <c r="B27">
        <v>15</v>
      </c>
      <c r="C27" s="4">
        <f>_xlfn.PERCENTOF(B27,B64)</f>
        <v>4.7273873306019542E-3</v>
      </c>
    </row>
    <row r="28" spans="1:3" x14ac:dyDescent="0.2">
      <c r="A28" t="s">
        <v>123</v>
      </c>
      <c r="B28">
        <v>43</v>
      </c>
      <c r="C28" s="4">
        <f>_xlfn.PERCENTOF(B28,B64)</f>
        <v>1.3551843681058934E-2</v>
      </c>
    </row>
    <row r="29" spans="1:3" x14ac:dyDescent="0.2">
      <c r="A29" t="s">
        <v>124</v>
      </c>
      <c r="B29">
        <v>64</v>
      </c>
      <c r="C29" s="4">
        <f>_xlfn.PERCENTOF(B29,B64)</f>
        <v>2.0170185943901669E-2</v>
      </c>
    </row>
    <row r="30" spans="1:3" x14ac:dyDescent="0.2">
      <c r="A30" t="s">
        <v>125</v>
      </c>
      <c r="B30">
        <v>113</v>
      </c>
      <c r="C30" s="4">
        <f>_xlfn.PERCENTOF(B30,B64)</f>
        <v>3.561298455720139E-2</v>
      </c>
    </row>
    <row r="31" spans="1:3" x14ac:dyDescent="0.2">
      <c r="A31" t="s">
        <v>126</v>
      </c>
      <c r="B31">
        <v>86</v>
      </c>
      <c r="C31" s="4">
        <f>_xlfn.PERCENTOF(B31,B64)</f>
        <v>2.7103687362117868E-2</v>
      </c>
    </row>
    <row r="32" spans="1:3" x14ac:dyDescent="0.2">
      <c r="A32" t="s">
        <v>127</v>
      </c>
      <c r="B32">
        <v>30</v>
      </c>
      <c r="C32" s="4">
        <f>_xlfn.PERCENTOF(B32,B64)</f>
        <v>9.4547746612039085E-3</v>
      </c>
    </row>
    <row r="33" spans="1:3" x14ac:dyDescent="0.2">
      <c r="A33" t="s">
        <v>128</v>
      </c>
      <c r="B33">
        <v>53</v>
      </c>
      <c r="C33" s="4">
        <f>_xlfn.PERCENTOF(B33,B64)</f>
        <v>1.6703435234793569E-2</v>
      </c>
    </row>
    <row r="34" spans="1:3" x14ac:dyDescent="0.2">
      <c r="A34" t="s">
        <v>129</v>
      </c>
      <c r="B34">
        <v>3</v>
      </c>
      <c r="C34" s="4">
        <f>_xlfn.PERCENTOF(B34,B64)</f>
        <v>9.4547746612039078E-4</v>
      </c>
    </row>
    <row r="35" spans="1:3" x14ac:dyDescent="0.2">
      <c r="A35" t="s">
        <v>130</v>
      </c>
      <c r="B35">
        <v>6</v>
      </c>
      <c r="C35" s="4">
        <f>_xlfn.PERCENTOF(B35,B64)</f>
        <v>1.8909549322407816E-3</v>
      </c>
    </row>
    <row r="36" spans="1:3" x14ac:dyDescent="0.2">
      <c r="A36" t="s">
        <v>131</v>
      </c>
      <c r="B36">
        <v>56</v>
      </c>
      <c r="C36" s="4">
        <f>_xlfn.PERCENTOF(B36,B64)</f>
        <v>1.7648912700913962E-2</v>
      </c>
    </row>
    <row r="37" spans="1:3" x14ac:dyDescent="0.2">
      <c r="A37" t="s">
        <v>132</v>
      </c>
      <c r="B37">
        <v>22</v>
      </c>
      <c r="C37" s="4">
        <f>_xlfn.PERCENTOF(B37,B64)</f>
        <v>6.9335014182161994E-3</v>
      </c>
    </row>
    <row r="38" spans="1:3" x14ac:dyDescent="0.2">
      <c r="A38" t="s">
        <v>133</v>
      </c>
      <c r="B38">
        <v>6</v>
      </c>
      <c r="C38" s="4">
        <f>_xlfn.PERCENTOF(B38,B64)</f>
        <v>1.8909549322407816E-3</v>
      </c>
    </row>
    <row r="39" spans="1:3" x14ac:dyDescent="0.2">
      <c r="A39" t="s">
        <v>134</v>
      </c>
      <c r="B39">
        <v>16</v>
      </c>
      <c r="C39" s="4">
        <f>_xlfn.PERCENTOF(B39,B64)</f>
        <v>5.0425464859754172E-3</v>
      </c>
    </row>
    <row r="40" spans="1:3" x14ac:dyDescent="0.2">
      <c r="A40" t="s">
        <v>135</v>
      </c>
      <c r="B40">
        <v>56</v>
      </c>
      <c r="C40" s="4">
        <f>_xlfn.PERCENTOF(B40,B64)</f>
        <v>1.7648912700913962E-2</v>
      </c>
    </row>
    <row r="41" spans="1:3" x14ac:dyDescent="0.2">
      <c r="A41" t="s">
        <v>136</v>
      </c>
      <c r="B41">
        <v>52</v>
      </c>
      <c r="C41" s="4">
        <f>_xlfn.PERCENTOF(B41,B64)</f>
        <v>1.6388276079420106E-2</v>
      </c>
    </row>
    <row r="42" spans="1:3" x14ac:dyDescent="0.2">
      <c r="A42" t="s">
        <v>137</v>
      </c>
      <c r="B42">
        <v>4</v>
      </c>
      <c r="C42" s="4">
        <f>_xlfn.PERCENTOF(B42,B64)</f>
        <v>1.2606366214938543E-3</v>
      </c>
    </row>
    <row r="43" spans="1:3" x14ac:dyDescent="0.2">
      <c r="A43" t="s">
        <v>138</v>
      </c>
      <c r="B43">
        <v>254</v>
      </c>
      <c r="C43" s="4">
        <f>_xlfn.PERCENTOF(B43,B64)</f>
        <v>8.0050425464859756E-2</v>
      </c>
    </row>
    <row r="44" spans="1:3" x14ac:dyDescent="0.2">
      <c r="A44" t="s">
        <v>139</v>
      </c>
      <c r="B44">
        <v>115</v>
      </c>
      <c r="C44" s="4">
        <f>_xlfn.PERCENTOF(B44,B64)</f>
        <v>3.6243302867948315E-2</v>
      </c>
    </row>
    <row r="45" spans="1:3" x14ac:dyDescent="0.2">
      <c r="A45" t="s">
        <v>140</v>
      </c>
      <c r="B45">
        <v>138</v>
      </c>
      <c r="C45" s="4">
        <f>_xlfn.PERCENTOF(B45,B64)</f>
        <v>4.3491963441537974E-2</v>
      </c>
    </row>
    <row r="46" spans="1:3" x14ac:dyDescent="0.2">
      <c r="A46" t="s">
        <v>141</v>
      </c>
      <c r="B46">
        <v>1</v>
      </c>
      <c r="C46" s="4">
        <f>_xlfn.PERCENTOF(B46,B64)</f>
        <v>3.1515915537346358E-4</v>
      </c>
    </row>
    <row r="47" spans="1:3" x14ac:dyDescent="0.2">
      <c r="A47" t="s">
        <v>142</v>
      </c>
      <c r="B47">
        <v>67</v>
      </c>
      <c r="C47" s="4">
        <f>_xlfn.PERCENTOF(B47,B64)</f>
        <v>2.1115663410022061E-2</v>
      </c>
    </row>
    <row r="48" spans="1:3" x14ac:dyDescent="0.2">
      <c r="A48" t="s">
        <v>143</v>
      </c>
      <c r="B48">
        <v>10</v>
      </c>
      <c r="C48" s="4">
        <f>_xlfn.PERCENTOF(B48,B64)</f>
        <v>3.1515915537346359E-3</v>
      </c>
    </row>
    <row r="49" spans="1:3" x14ac:dyDescent="0.2">
      <c r="A49" t="s">
        <v>144</v>
      </c>
      <c r="B49">
        <v>49</v>
      </c>
      <c r="C49" s="4">
        <f>_xlfn.PERCENTOF(B49,B64)</f>
        <v>1.5442798613299717E-2</v>
      </c>
    </row>
    <row r="50" spans="1:3" x14ac:dyDescent="0.2">
      <c r="A50" t="s">
        <v>145</v>
      </c>
      <c r="B50">
        <v>8</v>
      </c>
      <c r="C50" s="4">
        <f>_xlfn.PERCENTOF(B50,B64)</f>
        <v>2.5212732429877086E-3</v>
      </c>
    </row>
    <row r="51" spans="1:3" x14ac:dyDescent="0.2">
      <c r="A51" t="s">
        <v>146</v>
      </c>
      <c r="B51">
        <v>327</v>
      </c>
      <c r="C51" s="4">
        <f>_xlfn.PERCENTOF(B51,B64)</f>
        <v>0.10305704380712259</v>
      </c>
    </row>
    <row r="52" spans="1:3" x14ac:dyDescent="0.2">
      <c r="A52" t="s">
        <v>147</v>
      </c>
      <c r="B52">
        <v>149</v>
      </c>
      <c r="C52" s="4">
        <f>_xlfn.PERCENTOF(B52,B64)</f>
        <v>4.6958714150646078E-2</v>
      </c>
    </row>
    <row r="53" spans="1:3" x14ac:dyDescent="0.2">
      <c r="A53" t="s">
        <v>148</v>
      </c>
      <c r="B53">
        <v>58</v>
      </c>
      <c r="C53" s="4">
        <f>_xlfn.PERCENTOF(B53,B64)</f>
        <v>1.8279231011660887E-2</v>
      </c>
    </row>
    <row r="54" spans="1:3" x14ac:dyDescent="0.2">
      <c r="A54" t="s">
        <v>149</v>
      </c>
      <c r="B54">
        <v>54</v>
      </c>
      <c r="C54" s="4">
        <f>_xlfn.PERCENTOF(B54,B64)</f>
        <v>1.7018594390167036E-2</v>
      </c>
    </row>
    <row r="55" spans="1:3" x14ac:dyDescent="0.2">
      <c r="A55" t="s">
        <v>150</v>
      </c>
      <c r="B55">
        <v>66</v>
      </c>
      <c r="C55" s="4">
        <f>_xlfn.PERCENTOF(B55,B64)</f>
        <v>2.0800504254648598E-2</v>
      </c>
    </row>
    <row r="56" spans="1:3" x14ac:dyDescent="0.2">
      <c r="A56" t="s">
        <v>151</v>
      </c>
      <c r="B56">
        <v>103</v>
      </c>
      <c r="C56" s="4">
        <f>_xlfn.PERCENTOF(B56,B64)</f>
        <v>3.2461393003466753E-2</v>
      </c>
    </row>
    <row r="57" spans="1:3" x14ac:dyDescent="0.2">
      <c r="A57" t="s">
        <v>152</v>
      </c>
      <c r="B57">
        <v>16</v>
      </c>
      <c r="C57" s="4">
        <f>_xlfn.PERCENTOF(B57,B64)</f>
        <v>5.0425464859754172E-3</v>
      </c>
    </row>
    <row r="58" spans="1:3" x14ac:dyDescent="0.2">
      <c r="A58" t="s">
        <v>153</v>
      </c>
      <c r="B58">
        <v>28</v>
      </c>
      <c r="C58" s="4">
        <f>_xlfn.PERCENTOF(B58,B64)</f>
        <v>8.8244563504569808E-3</v>
      </c>
    </row>
    <row r="59" spans="1:3" x14ac:dyDescent="0.2">
      <c r="A59" t="s">
        <v>154</v>
      </c>
      <c r="B59">
        <v>59</v>
      </c>
      <c r="C59" s="4">
        <f>_xlfn.PERCENTOF(B59,B64)</f>
        <v>1.8594390167034354E-2</v>
      </c>
    </row>
    <row r="60" spans="1:3" x14ac:dyDescent="0.2">
      <c r="A60" t="s">
        <v>155</v>
      </c>
      <c r="B60">
        <v>98</v>
      </c>
      <c r="C60" s="4">
        <f>_xlfn.PERCENTOF(B60,B64)</f>
        <v>3.0885597226599434E-2</v>
      </c>
    </row>
    <row r="61" spans="1:3" x14ac:dyDescent="0.2">
      <c r="A61" t="s">
        <v>156</v>
      </c>
      <c r="B61">
        <v>13</v>
      </c>
      <c r="C61" s="4">
        <f>_xlfn.PERCENTOF(B61,B64)</f>
        <v>4.0970690198550265E-3</v>
      </c>
    </row>
    <row r="62" spans="1:3" x14ac:dyDescent="0.2">
      <c r="A62" t="s">
        <v>157</v>
      </c>
      <c r="B62">
        <v>85</v>
      </c>
      <c r="C62" s="4">
        <f>_xlfn.PERCENTOF(B62,B64)</f>
        <v>2.6788528206744405E-2</v>
      </c>
    </row>
    <row r="63" spans="1:3" x14ac:dyDescent="0.2">
      <c r="A63" t="s">
        <v>158</v>
      </c>
      <c r="B63">
        <v>245</v>
      </c>
      <c r="C63" s="4">
        <f>_xlfn.PERCENTOF(B63,B64)</f>
        <v>7.7213993066498579E-2</v>
      </c>
    </row>
    <row r="64" spans="1:3" x14ac:dyDescent="0.2">
      <c r="A64" t="s">
        <v>10</v>
      </c>
      <c r="B64">
        <f>SUM(B63,B60,B56,B51,B47,B43,B40,B37,B36,B35,B31,B24,B21,B17,B16,B9,B4,B3,B2)</f>
        <v>3173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D2203-1ADB-9341-98AE-CD2820FF9CF1}">
  <dimension ref="A1:U68"/>
  <sheetViews>
    <sheetView topLeftCell="A30" zoomScale="90" zoomScaleNormal="90" workbookViewId="0">
      <selection activeCell="W69" sqref="W69"/>
    </sheetView>
  </sheetViews>
  <sheetFormatPr baseColWidth="10" defaultRowHeight="16" x14ac:dyDescent="0.2"/>
  <cols>
    <col min="1" max="1" width="21.1640625" customWidth="1"/>
    <col min="2" max="11" width="12.6640625" bestFit="1" customWidth="1"/>
  </cols>
  <sheetData>
    <row r="1" spans="1:12" x14ac:dyDescent="0.2">
      <c r="A1" s="1" t="s">
        <v>170</v>
      </c>
    </row>
    <row r="2" spans="1:12" x14ac:dyDescent="0.2">
      <c r="A2" t="s">
        <v>168</v>
      </c>
      <c r="B2" t="s">
        <v>16</v>
      </c>
      <c r="C2" t="s">
        <v>13</v>
      </c>
      <c r="D2" t="s">
        <v>20</v>
      </c>
      <c r="E2" t="s">
        <v>21</v>
      </c>
      <c r="F2" t="s">
        <v>29</v>
      </c>
      <c r="G2" t="s">
        <v>35</v>
      </c>
      <c r="H2" t="s">
        <v>36</v>
      </c>
      <c r="I2" t="s">
        <v>37</v>
      </c>
      <c r="J2" t="s">
        <v>38</v>
      </c>
      <c r="K2" t="s">
        <v>41</v>
      </c>
    </row>
    <row r="3" spans="1:12" x14ac:dyDescent="0.2">
      <c r="A3" t="s">
        <v>159</v>
      </c>
      <c r="B3">
        <v>2</v>
      </c>
      <c r="C3">
        <v>0</v>
      </c>
      <c r="D3">
        <v>2</v>
      </c>
      <c r="E3">
        <v>33</v>
      </c>
      <c r="F3">
        <v>4</v>
      </c>
      <c r="G3">
        <v>0</v>
      </c>
      <c r="H3">
        <v>0</v>
      </c>
      <c r="I3">
        <v>0</v>
      </c>
      <c r="J3">
        <v>2</v>
      </c>
      <c r="K3">
        <v>1</v>
      </c>
      <c r="L3">
        <v>44</v>
      </c>
    </row>
    <row r="4" spans="1:12" x14ac:dyDescent="0.2">
      <c r="A4" t="s">
        <v>160</v>
      </c>
      <c r="B4" s="4">
        <v>4.5454545454545456E-2</v>
      </c>
      <c r="C4" s="4">
        <v>0</v>
      </c>
      <c r="D4" s="4">
        <v>4.5454545454545456E-2</v>
      </c>
      <c r="E4" s="4">
        <v>0.75</v>
      </c>
      <c r="F4" s="4">
        <v>9.0909090909090912E-2</v>
      </c>
      <c r="G4" s="4">
        <v>0</v>
      </c>
      <c r="H4" s="4">
        <v>0</v>
      </c>
      <c r="I4" s="4">
        <v>0</v>
      </c>
      <c r="J4" s="4">
        <v>4.5454545454545456E-2</v>
      </c>
      <c r="K4" s="4">
        <v>2.2727272727272728E-2</v>
      </c>
    </row>
    <row r="5" spans="1:12" x14ac:dyDescent="0.2">
      <c r="A5" t="s">
        <v>161</v>
      </c>
      <c r="B5">
        <v>15</v>
      </c>
      <c r="C5">
        <v>3</v>
      </c>
      <c r="D5">
        <v>1</v>
      </c>
      <c r="E5">
        <v>93</v>
      </c>
      <c r="F5">
        <v>18</v>
      </c>
      <c r="G5">
        <v>3</v>
      </c>
      <c r="H5">
        <v>7</v>
      </c>
      <c r="I5">
        <v>4</v>
      </c>
      <c r="J5">
        <v>0</v>
      </c>
      <c r="K5">
        <v>5</v>
      </c>
      <c r="L5">
        <v>149</v>
      </c>
    </row>
    <row r="6" spans="1:12" x14ac:dyDescent="0.2">
      <c r="A6" t="s">
        <v>160</v>
      </c>
      <c r="B6" s="4">
        <v>0.10067114093959731</v>
      </c>
      <c r="C6" s="4">
        <v>2.0134228187919462E-2</v>
      </c>
      <c r="D6" s="4">
        <v>6.7114093959731542E-3</v>
      </c>
      <c r="E6" s="4">
        <v>0.62416107382550334</v>
      </c>
      <c r="F6" s="4">
        <v>0.12080536912751678</v>
      </c>
      <c r="G6" s="4">
        <v>2.0134228187919462E-2</v>
      </c>
      <c r="H6" s="4">
        <v>4.6979865771812082E-2</v>
      </c>
      <c r="I6" s="4">
        <v>2.6845637583892617E-2</v>
      </c>
      <c r="J6" s="4">
        <v>0</v>
      </c>
      <c r="K6" s="4">
        <v>3.3557046979865772E-2</v>
      </c>
    </row>
    <row r="7" spans="1:12" x14ac:dyDescent="0.2">
      <c r="A7" t="s">
        <v>7</v>
      </c>
      <c r="B7">
        <v>23</v>
      </c>
      <c r="C7">
        <v>27</v>
      </c>
      <c r="D7">
        <v>2</v>
      </c>
      <c r="E7">
        <v>154</v>
      </c>
      <c r="F7">
        <v>34</v>
      </c>
      <c r="G7">
        <v>3</v>
      </c>
      <c r="H7">
        <v>0</v>
      </c>
      <c r="I7">
        <v>8</v>
      </c>
      <c r="J7">
        <v>7</v>
      </c>
      <c r="K7">
        <v>25</v>
      </c>
      <c r="L7">
        <v>283</v>
      </c>
    </row>
    <row r="8" spans="1:12" x14ac:dyDescent="0.2">
      <c r="A8" t="s">
        <v>160</v>
      </c>
      <c r="B8" s="4">
        <v>8.1272084805653705E-2</v>
      </c>
      <c r="C8" s="4">
        <v>9.5406360424028266E-2</v>
      </c>
      <c r="D8" s="4">
        <v>7.0671378091872791E-3</v>
      </c>
      <c r="E8" s="4">
        <v>0.54416961130742048</v>
      </c>
      <c r="F8" s="4">
        <v>0.12014134275618374</v>
      </c>
      <c r="G8" s="4">
        <v>1.0600706713780919E-2</v>
      </c>
      <c r="H8" s="4">
        <v>0</v>
      </c>
      <c r="I8" s="4">
        <v>2.8268551236749116E-2</v>
      </c>
      <c r="J8" s="4">
        <v>2.4734982332155476E-2</v>
      </c>
      <c r="K8" s="4">
        <v>8.8339222614840993E-2</v>
      </c>
    </row>
    <row r="9" spans="1:12" x14ac:dyDescent="0.2">
      <c r="A9" t="s">
        <v>162</v>
      </c>
      <c r="B9">
        <v>40</v>
      </c>
      <c r="C9">
        <v>30</v>
      </c>
      <c r="D9">
        <v>5</v>
      </c>
      <c r="E9">
        <v>280</v>
      </c>
      <c r="F9">
        <v>56</v>
      </c>
      <c r="G9">
        <v>6</v>
      </c>
      <c r="H9">
        <v>7</v>
      </c>
      <c r="I9">
        <v>12</v>
      </c>
      <c r="J9">
        <v>9</v>
      </c>
      <c r="K9">
        <v>31</v>
      </c>
      <c r="L9">
        <v>476</v>
      </c>
    </row>
    <row r="10" spans="1:12" x14ac:dyDescent="0.2">
      <c r="A10" t="s">
        <v>163</v>
      </c>
      <c r="B10" s="4">
        <v>8.4033613445378158E-2</v>
      </c>
      <c r="C10" s="4">
        <v>6.3025210084033612E-2</v>
      </c>
      <c r="D10" s="4">
        <v>1.050420168067227E-2</v>
      </c>
      <c r="E10" s="4">
        <v>0.58823529411764708</v>
      </c>
      <c r="F10" s="4">
        <v>0.11764705882352941</v>
      </c>
      <c r="G10" s="4">
        <v>1.2605042016806723E-2</v>
      </c>
      <c r="H10" s="4">
        <v>1.4705882352941176E-2</v>
      </c>
      <c r="I10" s="4">
        <v>2.5210084033613446E-2</v>
      </c>
      <c r="J10" s="4">
        <v>1.8907563025210083E-2</v>
      </c>
      <c r="K10" s="4">
        <v>6.5126050420168072E-2</v>
      </c>
    </row>
    <row r="12" spans="1:12" x14ac:dyDescent="0.2">
      <c r="A12" t="s">
        <v>2</v>
      </c>
      <c r="B12">
        <v>3</v>
      </c>
      <c r="C12">
        <v>0</v>
      </c>
      <c r="D12">
        <v>0</v>
      </c>
      <c r="E12">
        <v>13</v>
      </c>
      <c r="F12">
        <v>3</v>
      </c>
      <c r="G12">
        <v>0</v>
      </c>
      <c r="H12">
        <v>0</v>
      </c>
      <c r="I12">
        <v>0</v>
      </c>
      <c r="J12">
        <v>5</v>
      </c>
      <c r="K12">
        <v>0</v>
      </c>
      <c r="L12">
        <v>24</v>
      </c>
    </row>
    <row r="13" spans="1:12" x14ac:dyDescent="0.2">
      <c r="A13" t="s">
        <v>160</v>
      </c>
      <c r="B13" s="4">
        <v>0.125</v>
      </c>
      <c r="C13" s="4">
        <v>0</v>
      </c>
      <c r="D13" s="4">
        <v>0</v>
      </c>
      <c r="E13" s="4">
        <v>0.54166666666666663</v>
      </c>
      <c r="F13" s="4">
        <v>0.125</v>
      </c>
      <c r="G13" s="4">
        <v>0</v>
      </c>
      <c r="H13" s="4">
        <v>0</v>
      </c>
      <c r="I13" s="4">
        <v>0</v>
      </c>
      <c r="J13" s="4">
        <v>0.20833333333333334</v>
      </c>
      <c r="K13" s="4">
        <v>0</v>
      </c>
    </row>
    <row r="14" spans="1:12" x14ac:dyDescent="0.2">
      <c r="A14" t="s">
        <v>3</v>
      </c>
      <c r="B14">
        <v>3</v>
      </c>
      <c r="C14">
        <v>0</v>
      </c>
      <c r="D14">
        <v>0</v>
      </c>
      <c r="E14">
        <v>2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6</v>
      </c>
    </row>
    <row r="15" spans="1:12" x14ac:dyDescent="0.2">
      <c r="A15" t="s">
        <v>160</v>
      </c>
      <c r="B15" s="4">
        <v>0.5</v>
      </c>
      <c r="C15" s="4">
        <v>0</v>
      </c>
      <c r="D15" s="4">
        <v>0</v>
      </c>
      <c r="E15" s="4">
        <v>0.33333333333333331</v>
      </c>
      <c r="F15" s="4">
        <v>0</v>
      </c>
      <c r="G15" s="4">
        <v>0</v>
      </c>
      <c r="H15" s="4">
        <v>0</v>
      </c>
      <c r="I15" s="4">
        <v>0</v>
      </c>
      <c r="J15" s="4">
        <v>0.16666666666666666</v>
      </c>
      <c r="K15" s="4">
        <v>0</v>
      </c>
    </row>
    <row r="16" spans="1:12" x14ac:dyDescent="0.2">
      <c r="A16" t="s">
        <v>4</v>
      </c>
      <c r="B16">
        <v>14</v>
      </c>
      <c r="C16">
        <v>41</v>
      </c>
      <c r="D16">
        <v>0</v>
      </c>
      <c r="E16">
        <v>93</v>
      </c>
      <c r="F16">
        <v>6</v>
      </c>
      <c r="G16">
        <v>1</v>
      </c>
      <c r="H16">
        <v>0</v>
      </c>
      <c r="I16">
        <v>2</v>
      </c>
      <c r="J16">
        <v>4</v>
      </c>
      <c r="K16">
        <v>19</v>
      </c>
      <c r="L16">
        <v>180</v>
      </c>
    </row>
    <row r="17" spans="1:18" x14ac:dyDescent="0.2">
      <c r="A17" t="s">
        <v>160</v>
      </c>
      <c r="B17" s="4">
        <v>7.7777777777777779E-2</v>
      </c>
      <c r="C17" s="4">
        <v>0.22777777777777777</v>
      </c>
      <c r="D17" s="4">
        <v>0</v>
      </c>
      <c r="E17" s="4">
        <v>0.51666666666666672</v>
      </c>
      <c r="F17" s="4">
        <v>3.3333333333333333E-2</v>
      </c>
      <c r="G17" s="4">
        <v>5.5555555555555558E-3</v>
      </c>
      <c r="H17" s="4">
        <v>0</v>
      </c>
      <c r="I17" s="4">
        <v>1.1111111111111112E-2</v>
      </c>
      <c r="J17" s="4">
        <v>2.2222222222222223E-2</v>
      </c>
      <c r="K17" s="4">
        <v>0.10555555555555556</v>
      </c>
    </row>
    <row r="18" spans="1:18" x14ac:dyDescent="0.2">
      <c r="A18" t="s">
        <v>164</v>
      </c>
      <c r="B18">
        <v>20</v>
      </c>
      <c r="C18">
        <v>41</v>
      </c>
      <c r="D18">
        <v>0</v>
      </c>
      <c r="E18">
        <v>108</v>
      </c>
      <c r="F18">
        <v>9</v>
      </c>
      <c r="G18">
        <v>1</v>
      </c>
      <c r="H18">
        <v>0</v>
      </c>
      <c r="I18">
        <v>2</v>
      </c>
      <c r="J18">
        <v>10</v>
      </c>
      <c r="K18">
        <v>19</v>
      </c>
      <c r="L18">
        <v>210</v>
      </c>
    </row>
    <row r="19" spans="1:18" x14ac:dyDescent="0.2">
      <c r="A19" t="s">
        <v>165</v>
      </c>
      <c r="B19" s="4">
        <v>9.5238095238095233E-2</v>
      </c>
      <c r="C19" s="4">
        <v>0.19523809523809524</v>
      </c>
      <c r="D19" s="4">
        <v>0</v>
      </c>
      <c r="E19" s="4">
        <v>0.51428571428571423</v>
      </c>
      <c r="F19" s="4">
        <v>4.2857142857142858E-2</v>
      </c>
      <c r="G19" s="4">
        <v>4.7619047619047623E-3</v>
      </c>
      <c r="H19" s="4">
        <v>0</v>
      </c>
      <c r="I19" s="4">
        <v>9.5238095238095247E-3</v>
      </c>
      <c r="J19" s="4">
        <v>4.7619047619047616E-2</v>
      </c>
      <c r="K19" s="4">
        <v>9.0476190476190474E-2</v>
      </c>
    </row>
    <row r="21" spans="1:18" x14ac:dyDescent="0.2">
      <c r="A21" t="s">
        <v>166</v>
      </c>
      <c r="B21">
        <v>60</v>
      </c>
      <c r="C21">
        <v>71</v>
      </c>
      <c r="D21">
        <v>5</v>
      </c>
      <c r="E21">
        <v>388</v>
      </c>
      <c r="F21">
        <v>65</v>
      </c>
      <c r="G21">
        <v>7</v>
      </c>
      <c r="H21">
        <v>7</v>
      </c>
      <c r="I21">
        <v>14</v>
      </c>
      <c r="J21">
        <v>19</v>
      </c>
      <c r="K21">
        <v>50</v>
      </c>
      <c r="L21">
        <v>686</v>
      </c>
    </row>
    <row r="22" spans="1:18" x14ac:dyDescent="0.2">
      <c r="A22" t="s">
        <v>167</v>
      </c>
      <c r="B22" s="4">
        <v>8.7463556851311949E-2</v>
      </c>
      <c r="C22" s="4">
        <v>0.10349854227405247</v>
      </c>
      <c r="D22" s="4">
        <v>7.2886297376093291E-3</v>
      </c>
      <c r="E22" s="4">
        <v>0.56559766763848396</v>
      </c>
      <c r="F22" s="4">
        <v>9.4752186588921289E-2</v>
      </c>
      <c r="G22" s="4">
        <v>1.020408163265306E-2</v>
      </c>
      <c r="H22" s="4">
        <v>1.020408163265306E-2</v>
      </c>
      <c r="I22" s="4">
        <v>2.0408163265306121E-2</v>
      </c>
      <c r="J22" s="4">
        <v>2.7696793002915453E-2</v>
      </c>
      <c r="K22" s="4">
        <v>7.2886297376093298E-2</v>
      </c>
    </row>
    <row r="24" spans="1:18" x14ac:dyDescent="0.2">
      <c r="A24" s="1" t="s">
        <v>169</v>
      </c>
    </row>
    <row r="25" spans="1:18" x14ac:dyDescent="0.2">
      <c r="A25" t="s">
        <v>173</v>
      </c>
      <c r="B25" t="s">
        <v>46</v>
      </c>
      <c r="C25" t="s">
        <v>49</v>
      </c>
      <c r="D25" t="s">
        <v>52</v>
      </c>
      <c r="E25" t="s">
        <v>53</v>
      </c>
      <c r="F25" t="s">
        <v>57</v>
      </c>
      <c r="G25" t="s">
        <v>61</v>
      </c>
      <c r="H25" t="s">
        <v>68</v>
      </c>
      <c r="I25" t="s">
        <v>69</v>
      </c>
      <c r="J25" t="s">
        <v>74</v>
      </c>
      <c r="K25" t="s">
        <v>80</v>
      </c>
      <c r="L25" t="s">
        <v>81</v>
      </c>
      <c r="M25" t="s">
        <v>82</v>
      </c>
      <c r="N25" t="s">
        <v>85</v>
      </c>
      <c r="O25" t="s">
        <v>89</v>
      </c>
      <c r="P25" t="s">
        <v>90</v>
      </c>
      <c r="Q25" t="s">
        <v>91</v>
      </c>
    </row>
    <row r="26" spans="1:18" x14ac:dyDescent="0.2">
      <c r="A26" t="s">
        <v>159</v>
      </c>
      <c r="B26">
        <v>1</v>
      </c>
      <c r="C26">
        <v>1</v>
      </c>
      <c r="D26">
        <v>1</v>
      </c>
      <c r="E26">
        <v>2</v>
      </c>
      <c r="F26">
        <v>14</v>
      </c>
      <c r="G26">
        <v>28</v>
      </c>
      <c r="H26">
        <v>4</v>
      </c>
      <c r="I26">
        <v>3</v>
      </c>
      <c r="J26">
        <v>15</v>
      </c>
      <c r="K26">
        <v>3</v>
      </c>
      <c r="L26">
        <v>10</v>
      </c>
      <c r="M26">
        <v>2</v>
      </c>
      <c r="N26">
        <v>5</v>
      </c>
      <c r="O26">
        <v>0</v>
      </c>
      <c r="P26">
        <v>0</v>
      </c>
      <c r="Q26">
        <v>6</v>
      </c>
      <c r="R26">
        <v>95</v>
      </c>
    </row>
    <row r="27" spans="1:18" x14ac:dyDescent="0.2">
      <c r="A27" t="s">
        <v>171</v>
      </c>
      <c r="B27" s="4">
        <v>1.0526315789473684E-2</v>
      </c>
      <c r="C27" s="4">
        <v>1.0526315789473684E-2</v>
      </c>
      <c r="D27" s="4">
        <v>1.0526315789473684E-2</v>
      </c>
      <c r="E27" s="4">
        <v>2.1052631578947368E-2</v>
      </c>
      <c r="F27" s="4">
        <v>0.14736842105263157</v>
      </c>
      <c r="G27" s="4">
        <v>0.29473684210526313</v>
      </c>
      <c r="H27" s="4">
        <v>4.2105263157894736E-2</v>
      </c>
      <c r="I27" s="4">
        <v>3.1578947368421054E-2</v>
      </c>
      <c r="J27" s="4">
        <v>0.15789473684210525</v>
      </c>
      <c r="K27" s="4">
        <v>3.1578947368421054E-2</v>
      </c>
      <c r="L27" s="4">
        <v>0.10526315789473684</v>
      </c>
      <c r="M27" s="4">
        <v>2.1052631578947368E-2</v>
      </c>
      <c r="N27" s="4">
        <v>5.2631578947368418E-2</v>
      </c>
      <c r="O27" s="4">
        <v>0</v>
      </c>
      <c r="P27" s="4">
        <v>0</v>
      </c>
      <c r="Q27" s="4">
        <v>6.3157894736842107E-2</v>
      </c>
    </row>
    <row r="28" spans="1:18" x14ac:dyDescent="0.2">
      <c r="A28" t="s">
        <v>161</v>
      </c>
      <c r="B28">
        <v>8</v>
      </c>
      <c r="C28">
        <v>13</v>
      </c>
      <c r="D28">
        <v>3</v>
      </c>
      <c r="E28">
        <v>3</v>
      </c>
      <c r="F28">
        <v>24</v>
      </c>
      <c r="G28">
        <v>69</v>
      </c>
      <c r="H28">
        <v>13</v>
      </c>
      <c r="I28">
        <v>14</v>
      </c>
      <c r="J28">
        <v>42</v>
      </c>
      <c r="K28">
        <v>8</v>
      </c>
      <c r="L28">
        <v>17</v>
      </c>
      <c r="M28">
        <v>6</v>
      </c>
      <c r="N28">
        <v>10</v>
      </c>
      <c r="O28">
        <v>1</v>
      </c>
      <c r="P28">
        <v>3</v>
      </c>
      <c r="Q28">
        <v>8</v>
      </c>
      <c r="R28">
        <v>242</v>
      </c>
    </row>
    <row r="29" spans="1:18" x14ac:dyDescent="0.2">
      <c r="A29" t="s">
        <v>171</v>
      </c>
      <c r="B29" s="4">
        <v>3.3057851239669422E-2</v>
      </c>
      <c r="C29" s="4">
        <v>5.3719008264462811E-2</v>
      </c>
      <c r="D29" s="4">
        <v>1.2396694214876033E-2</v>
      </c>
      <c r="E29" s="4">
        <v>1.2396694214876033E-2</v>
      </c>
      <c r="F29" s="4">
        <v>9.9173553719008267E-2</v>
      </c>
      <c r="G29" s="4">
        <v>0.28512396694214875</v>
      </c>
      <c r="H29" s="4">
        <v>5.3719008264462811E-2</v>
      </c>
      <c r="I29" s="4">
        <v>5.7851239669421489E-2</v>
      </c>
      <c r="J29" s="4">
        <v>0.17355371900826447</v>
      </c>
      <c r="K29" s="4">
        <v>3.3057851239669422E-2</v>
      </c>
      <c r="L29" s="4">
        <v>7.0247933884297523E-2</v>
      </c>
      <c r="M29" s="4">
        <v>2.4793388429752067E-2</v>
      </c>
      <c r="N29" s="4">
        <v>4.1322314049586778E-2</v>
      </c>
      <c r="O29" s="4">
        <v>4.1322314049586778E-3</v>
      </c>
      <c r="P29" s="4">
        <v>1.2396694214876033E-2</v>
      </c>
      <c r="Q29" s="4">
        <v>3.3057851239669422E-2</v>
      </c>
    </row>
    <row r="30" spans="1:18" x14ac:dyDescent="0.2">
      <c r="A30" t="s">
        <v>7</v>
      </c>
      <c r="B30">
        <v>66</v>
      </c>
      <c r="C30">
        <v>34</v>
      </c>
      <c r="D30">
        <v>7</v>
      </c>
      <c r="E30">
        <v>9</v>
      </c>
      <c r="F30">
        <v>32</v>
      </c>
      <c r="G30">
        <v>84</v>
      </c>
      <c r="H30">
        <v>10</v>
      </c>
      <c r="I30">
        <v>29</v>
      </c>
      <c r="J30">
        <v>66</v>
      </c>
      <c r="K30">
        <v>6</v>
      </c>
      <c r="L30">
        <v>19</v>
      </c>
      <c r="M30">
        <v>7</v>
      </c>
      <c r="N30">
        <v>34</v>
      </c>
      <c r="O30">
        <v>0</v>
      </c>
      <c r="P30">
        <v>1</v>
      </c>
      <c r="Q30">
        <v>15</v>
      </c>
      <c r="R30">
        <v>419</v>
      </c>
    </row>
    <row r="31" spans="1:18" x14ac:dyDescent="0.2">
      <c r="A31" t="s">
        <v>171</v>
      </c>
      <c r="B31" s="4">
        <v>0.15751789976133651</v>
      </c>
      <c r="C31" s="4">
        <v>8.1145584725536998E-2</v>
      </c>
      <c r="D31" s="4">
        <v>1.6706443914081145E-2</v>
      </c>
      <c r="E31" s="4">
        <v>2.1479713603818614E-2</v>
      </c>
      <c r="F31" s="4">
        <v>7.6372315035799526E-2</v>
      </c>
      <c r="G31" s="4">
        <v>0.20047732696897375</v>
      </c>
      <c r="H31" s="4">
        <v>2.386634844868735E-2</v>
      </c>
      <c r="I31" s="4">
        <v>6.9212410501193311E-2</v>
      </c>
      <c r="J31" s="4">
        <v>0.15751789976133651</v>
      </c>
      <c r="K31" s="4">
        <v>1.4319809069212411E-2</v>
      </c>
      <c r="L31" s="4">
        <v>4.5346062052505964E-2</v>
      </c>
      <c r="M31" s="4">
        <v>1.6706443914081145E-2</v>
      </c>
      <c r="N31" s="4">
        <v>8.1145584725536998E-2</v>
      </c>
      <c r="O31" s="4">
        <v>0</v>
      </c>
      <c r="P31" s="4">
        <v>2.3866348448687352E-3</v>
      </c>
      <c r="Q31" s="4">
        <v>3.5799522673031027E-2</v>
      </c>
    </row>
    <row r="32" spans="1:18" x14ac:dyDescent="0.2">
      <c r="A32" t="s">
        <v>162</v>
      </c>
      <c r="B32">
        <v>75</v>
      </c>
      <c r="C32">
        <v>48</v>
      </c>
      <c r="D32">
        <v>11</v>
      </c>
      <c r="E32">
        <v>14</v>
      </c>
      <c r="F32">
        <v>70</v>
      </c>
      <c r="G32">
        <v>181</v>
      </c>
      <c r="H32">
        <v>27</v>
      </c>
      <c r="I32">
        <v>46</v>
      </c>
      <c r="J32">
        <v>123</v>
      </c>
      <c r="K32">
        <v>17</v>
      </c>
      <c r="L32">
        <v>46</v>
      </c>
      <c r="M32">
        <v>15</v>
      </c>
      <c r="N32">
        <v>49</v>
      </c>
      <c r="O32">
        <v>1</v>
      </c>
      <c r="P32">
        <v>4</v>
      </c>
      <c r="Q32">
        <v>29</v>
      </c>
      <c r="R32">
        <v>756</v>
      </c>
    </row>
    <row r="33" spans="1:20" x14ac:dyDescent="0.2">
      <c r="A33" t="s">
        <v>172</v>
      </c>
      <c r="B33" s="4">
        <v>9.9206349206349201E-2</v>
      </c>
      <c r="C33" s="4">
        <v>6.3492063492063489E-2</v>
      </c>
      <c r="D33" s="4">
        <v>1.4550264550264549E-2</v>
      </c>
      <c r="E33" s="4">
        <v>1.8518518518518517E-2</v>
      </c>
      <c r="F33" s="4">
        <v>9.2592592592592587E-2</v>
      </c>
      <c r="G33" s="4">
        <v>0.23941798941798942</v>
      </c>
      <c r="H33" s="4">
        <v>3.5714285714285712E-2</v>
      </c>
      <c r="I33" s="4">
        <v>6.0846560846560843E-2</v>
      </c>
      <c r="J33" s="4">
        <v>0.1626984126984127</v>
      </c>
      <c r="K33" s="4">
        <v>2.2486772486772486E-2</v>
      </c>
      <c r="L33" s="4">
        <v>6.0846560846560843E-2</v>
      </c>
      <c r="M33" s="4">
        <v>1.984126984126984E-2</v>
      </c>
      <c r="N33" s="4">
        <v>6.4814814814814811E-2</v>
      </c>
      <c r="O33" s="4">
        <v>1.3227513227513227E-3</v>
      </c>
      <c r="P33" s="4">
        <v>5.2910052910052907E-3</v>
      </c>
      <c r="Q33" s="4">
        <v>3.8359788359788358E-2</v>
      </c>
    </row>
    <row r="35" spans="1:20" x14ac:dyDescent="0.2">
      <c r="A35" t="s">
        <v>2</v>
      </c>
      <c r="B35">
        <v>0</v>
      </c>
      <c r="C35">
        <v>0</v>
      </c>
      <c r="D35">
        <v>1</v>
      </c>
      <c r="E35">
        <v>0</v>
      </c>
      <c r="F35">
        <v>4</v>
      </c>
      <c r="G35">
        <v>4</v>
      </c>
      <c r="H35">
        <v>0</v>
      </c>
      <c r="I35">
        <v>1</v>
      </c>
      <c r="J35">
        <v>2</v>
      </c>
      <c r="K35">
        <v>0</v>
      </c>
      <c r="L35">
        <v>0</v>
      </c>
      <c r="M35">
        <v>0</v>
      </c>
      <c r="N35">
        <v>5</v>
      </c>
      <c r="O35">
        <v>0</v>
      </c>
      <c r="P35">
        <v>1</v>
      </c>
      <c r="Q35">
        <v>4</v>
      </c>
      <c r="R35">
        <v>22</v>
      </c>
    </row>
    <row r="36" spans="1:20" x14ac:dyDescent="0.2">
      <c r="A36" t="s">
        <v>171</v>
      </c>
      <c r="B36" s="4">
        <v>0</v>
      </c>
      <c r="C36" s="4">
        <v>0</v>
      </c>
      <c r="D36" s="4">
        <v>4.5454545454545456E-2</v>
      </c>
      <c r="E36" s="4">
        <v>0</v>
      </c>
      <c r="F36" s="4">
        <v>0.18181818181818182</v>
      </c>
      <c r="G36" s="4">
        <v>0.18181818181818182</v>
      </c>
      <c r="H36" s="4">
        <v>0</v>
      </c>
      <c r="I36" s="4">
        <v>4.5454545454545456E-2</v>
      </c>
      <c r="J36" s="4">
        <v>9.0909090909090912E-2</v>
      </c>
      <c r="K36" s="4">
        <v>0</v>
      </c>
      <c r="L36" s="4">
        <v>0</v>
      </c>
      <c r="M36" s="4">
        <v>0</v>
      </c>
      <c r="N36" s="4">
        <v>0.22727272727272727</v>
      </c>
      <c r="O36" s="4">
        <v>0</v>
      </c>
      <c r="P36" s="4">
        <v>4.5454545454545456E-2</v>
      </c>
      <c r="Q36" s="4">
        <v>0.18181818181818182</v>
      </c>
    </row>
    <row r="37" spans="1:20" x14ac:dyDescent="0.2">
      <c r="A37" t="s">
        <v>3</v>
      </c>
      <c r="B37">
        <v>0</v>
      </c>
      <c r="C37">
        <v>0</v>
      </c>
      <c r="D37">
        <v>0</v>
      </c>
      <c r="E37">
        <v>1</v>
      </c>
      <c r="F37">
        <v>3</v>
      </c>
      <c r="G37">
        <v>1</v>
      </c>
      <c r="H37">
        <v>0</v>
      </c>
      <c r="I37">
        <v>0</v>
      </c>
      <c r="J37">
        <v>1</v>
      </c>
      <c r="K37">
        <v>0</v>
      </c>
      <c r="L37">
        <v>2</v>
      </c>
      <c r="M37">
        <v>0</v>
      </c>
      <c r="N37">
        <v>3</v>
      </c>
      <c r="O37">
        <v>0</v>
      </c>
      <c r="P37">
        <v>0</v>
      </c>
      <c r="Q37">
        <v>0</v>
      </c>
      <c r="R37">
        <v>11</v>
      </c>
    </row>
    <row r="38" spans="1:20" x14ac:dyDescent="0.2">
      <c r="A38" t="s">
        <v>171</v>
      </c>
      <c r="B38" s="4">
        <v>0</v>
      </c>
      <c r="C38" s="4">
        <v>0</v>
      </c>
      <c r="D38" s="4">
        <v>0</v>
      </c>
      <c r="E38" s="4">
        <v>9.0909090909090912E-2</v>
      </c>
      <c r="F38" s="4">
        <v>0.27272727272727271</v>
      </c>
      <c r="G38" s="4">
        <v>9.0909090909090912E-2</v>
      </c>
      <c r="H38" s="4">
        <v>0</v>
      </c>
      <c r="I38" s="4">
        <v>0</v>
      </c>
      <c r="J38" s="4">
        <v>9.0909090909090912E-2</v>
      </c>
      <c r="K38" s="4">
        <v>0</v>
      </c>
      <c r="L38" s="4">
        <v>0.18181818181818182</v>
      </c>
      <c r="M38" s="4">
        <v>0</v>
      </c>
      <c r="N38" s="4">
        <v>0.27272727272727271</v>
      </c>
      <c r="O38" s="4">
        <v>0</v>
      </c>
      <c r="P38" s="4">
        <v>0</v>
      </c>
      <c r="Q38" s="4">
        <v>0</v>
      </c>
    </row>
    <row r="39" spans="1:20" x14ac:dyDescent="0.2">
      <c r="A39" t="s">
        <v>4</v>
      </c>
      <c r="B39">
        <v>58</v>
      </c>
      <c r="C39">
        <v>14</v>
      </c>
      <c r="D39">
        <v>5</v>
      </c>
      <c r="E39">
        <v>11</v>
      </c>
      <c r="F39">
        <v>17</v>
      </c>
      <c r="G39">
        <v>70</v>
      </c>
      <c r="H39">
        <v>7</v>
      </c>
      <c r="I39">
        <v>2</v>
      </c>
      <c r="J39">
        <v>23</v>
      </c>
      <c r="K39">
        <v>1</v>
      </c>
      <c r="L39">
        <v>5</v>
      </c>
      <c r="M39">
        <v>0</v>
      </c>
      <c r="N39">
        <v>28</v>
      </c>
      <c r="O39">
        <v>5</v>
      </c>
      <c r="P39">
        <v>0</v>
      </c>
      <c r="Q39">
        <v>24</v>
      </c>
      <c r="R39">
        <v>270</v>
      </c>
    </row>
    <row r="40" spans="1:20" x14ac:dyDescent="0.2">
      <c r="A40" t="s">
        <v>171</v>
      </c>
      <c r="B40" s="4">
        <v>0.21481481481481482</v>
      </c>
      <c r="C40" s="4">
        <v>5.185185185185185E-2</v>
      </c>
      <c r="D40" s="4">
        <v>1.8518518518518517E-2</v>
      </c>
      <c r="E40" s="4">
        <v>4.0740740740740744E-2</v>
      </c>
      <c r="F40" s="4">
        <v>6.2962962962962957E-2</v>
      </c>
      <c r="G40" s="4">
        <v>0.25925925925925924</v>
      </c>
      <c r="H40" s="4">
        <v>2.5925925925925925E-2</v>
      </c>
      <c r="I40" s="4">
        <v>7.4074074074074077E-3</v>
      </c>
      <c r="J40" s="4">
        <v>8.5185185185185183E-2</v>
      </c>
      <c r="K40" s="4">
        <v>3.7037037037037038E-3</v>
      </c>
      <c r="L40" s="4">
        <v>1.8518518518518517E-2</v>
      </c>
      <c r="M40" s="4">
        <v>0</v>
      </c>
      <c r="N40" s="4">
        <v>0.1037037037037037</v>
      </c>
      <c r="O40" s="4">
        <v>1.8518518518518517E-2</v>
      </c>
      <c r="P40" s="4">
        <v>0</v>
      </c>
      <c r="Q40" s="4">
        <v>8.8888888888888892E-2</v>
      </c>
    </row>
    <row r="41" spans="1:20" x14ac:dyDescent="0.2">
      <c r="A41" t="s">
        <v>164</v>
      </c>
      <c r="B41">
        <v>58</v>
      </c>
      <c r="C41">
        <v>14</v>
      </c>
      <c r="D41">
        <v>6</v>
      </c>
      <c r="E41">
        <v>12</v>
      </c>
      <c r="F41">
        <v>24</v>
      </c>
      <c r="G41">
        <v>75</v>
      </c>
      <c r="H41">
        <v>7</v>
      </c>
      <c r="I41">
        <v>3</v>
      </c>
      <c r="J41">
        <v>26</v>
      </c>
      <c r="K41">
        <v>1</v>
      </c>
      <c r="L41">
        <v>7</v>
      </c>
      <c r="M41">
        <v>0</v>
      </c>
      <c r="N41">
        <v>36</v>
      </c>
      <c r="O41">
        <v>5</v>
      </c>
      <c r="P41">
        <v>1</v>
      </c>
      <c r="Q41">
        <v>28</v>
      </c>
      <c r="R41">
        <v>303</v>
      </c>
    </row>
    <row r="42" spans="1:20" x14ac:dyDescent="0.2">
      <c r="A42" t="s">
        <v>174</v>
      </c>
      <c r="B42" s="4">
        <v>0.19141914191419143</v>
      </c>
      <c r="C42" s="4">
        <v>4.6204620462046202E-2</v>
      </c>
      <c r="D42" s="4">
        <v>1.9801980198019802E-2</v>
      </c>
      <c r="E42" s="4">
        <v>3.9603960396039604E-2</v>
      </c>
      <c r="F42" s="4">
        <v>7.9207920792079209E-2</v>
      </c>
      <c r="G42" s="4">
        <v>0.24752475247524752</v>
      </c>
      <c r="H42" s="4">
        <v>2.3102310231023101E-2</v>
      </c>
      <c r="I42" s="4">
        <v>9.9009900990099011E-3</v>
      </c>
      <c r="J42" s="4">
        <v>8.5808580858085806E-2</v>
      </c>
      <c r="K42" s="4">
        <v>3.3003300330033004E-3</v>
      </c>
      <c r="L42" s="4">
        <v>2.3102310231023101E-2</v>
      </c>
      <c r="M42" s="4">
        <v>0</v>
      </c>
      <c r="N42" s="4">
        <v>0.11881188118811881</v>
      </c>
      <c r="O42" s="4">
        <v>1.65016501650165E-2</v>
      </c>
      <c r="P42" s="4">
        <v>3.3003300330033004E-3</v>
      </c>
      <c r="Q42" s="4">
        <v>9.2409240924092403E-2</v>
      </c>
    </row>
    <row r="44" spans="1:20" x14ac:dyDescent="0.2">
      <c r="A44" t="s">
        <v>166</v>
      </c>
      <c r="B44">
        <v>133</v>
      </c>
      <c r="C44">
        <v>62</v>
      </c>
      <c r="D44">
        <v>17</v>
      </c>
      <c r="E44">
        <v>26</v>
      </c>
      <c r="F44">
        <v>94</v>
      </c>
      <c r="G44">
        <v>256</v>
      </c>
      <c r="H44">
        <v>34</v>
      </c>
      <c r="I44">
        <v>49</v>
      </c>
      <c r="J44">
        <v>149</v>
      </c>
      <c r="K44">
        <v>18</v>
      </c>
      <c r="L44">
        <v>53</v>
      </c>
      <c r="M44">
        <v>15</v>
      </c>
      <c r="N44">
        <v>85</v>
      </c>
      <c r="O44">
        <v>6</v>
      </c>
      <c r="P44">
        <v>5</v>
      </c>
      <c r="Q44">
        <v>57</v>
      </c>
      <c r="R44">
        <v>1059</v>
      </c>
    </row>
    <row r="45" spans="1:20" x14ac:dyDescent="0.2">
      <c r="A45" t="s">
        <v>175</v>
      </c>
      <c r="B45" s="4">
        <v>0.12559017941454201</v>
      </c>
      <c r="C45" s="4">
        <v>5.8545797922568463E-2</v>
      </c>
      <c r="D45" s="4">
        <v>1.6052880075542966E-2</v>
      </c>
      <c r="E45" s="4">
        <v>2.4551463644948063E-2</v>
      </c>
      <c r="F45" s="4">
        <v>8.8762983947119928E-2</v>
      </c>
      <c r="G45" s="4">
        <v>0.24173748819641172</v>
      </c>
      <c r="H45" s="4">
        <v>3.2105760151085933E-2</v>
      </c>
      <c r="I45" s="4">
        <v>4.6270066100094431E-2</v>
      </c>
      <c r="J45" s="4">
        <v>0.14069877242681775</v>
      </c>
      <c r="K45" s="4">
        <v>1.69971671388102E-2</v>
      </c>
      <c r="L45" s="4">
        <v>5.0047214353163359E-2</v>
      </c>
      <c r="M45" s="4">
        <v>1.4164305949008499E-2</v>
      </c>
      <c r="N45" s="4">
        <v>8.0264400377714831E-2</v>
      </c>
      <c r="O45" s="4">
        <v>5.6657223796033997E-3</v>
      </c>
      <c r="P45" s="4">
        <v>4.721435316336166E-3</v>
      </c>
      <c r="Q45" s="4">
        <v>5.3824362606232294E-2</v>
      </c>
    </row>
    <row r="47" spans="1:20" x14ac:dyDescent="0.2">
      <c r="A47" s="1" t="s">
        <v>94</v>
      </c>
    </row>
    <row r="48" spans="1:20" x14ac:dyDescent="0.2">
      <c r="A48" t="s">
        <v>173</v>
      </c>
      <c r="B48" t="s">
        <v>97</v>
      </c>
      <c r="C48" t="s">
        <v>98</v>
      </c>
      <c r="D48" t="s">
        <v>99</v>
      </c>
      <c r="E48" t="s">
        <v>104</v>
      </c>
      <c r="F48" t="s">
        <v>109</v>
      </c>
      <c r="G48" t="s">
        <v>112</v>
      </c>
      <c r="H48" t="s">
        <v>116</v>
      </c>
      <c r="I48" t="s">
        <v>119</v>
      </c>
      <c r="J48" t="s">
        <v>126</v>
      </c>
      <c r="K48" t="s">
        <v>130</v>
      </c>
      <c r="L48" t="s">
        <v>131</v>
      </c>
      <c r="M48" t="s">
        <v>132</v>
      </c>
      <c r="N48" t="s">
        <v>135</v>
      </c>
      <c r="O48" t="s">
        <v>138</v>
      </c>
      <c r="P48" t="s">
        <v>142</v>
      </c>
      <c r="Q48" t="s">
        <v>146</v>
      </c>
      <c r="R48" t="s">
        <v>151</v>
      </c>
      <c r="S48" t="s">
        <v>155</v>
      </c>
      <c r="T48" t="s">
        <v>158</v>
      </c>
    </row>
    <row r="49" spans="1:21" x14ac:dyDescent="0.2">
      <c r="A49" t="s">
        <v>159</v>
      </c>
      <c r="B49">
        <v>6</v>
      </c>
      <c r="C49">
        <v>15</v>
      </c>
      <c r="D49">
        <v>5</v>
      </c>
      <c r="E49">
        <v>51</v>
      </c>
      <c r="F49">
        <v>2</v>
      </c>
      <c r="G49">
        <v>22</v>
      </c>
      <c r="H49">
        <v>5</v>
      </c>
      <c r="I49">
        <v>20</v>
      </c>
      <c r="J49">
        <v>12</v>
      </c>
      <c r="K49">
        <v>0</v>
      </c>
      <c r="L49">
        <v>4</v>
      </c>
      <c r="M49">
        <v>0</v>
      </c>
      <c r="N49">
        <v>0</v>
      </c>
      <c r="O49">
        <v>0</v>
      </c>
      <c r="P49">
        <v>1</v>
      </c>
      <c r="Q49">
        <v>32</v>
      </c>
      <c r="R49">
        <v>7</v>
      </c>
      <c r="S49">
        <v>4</v>
      </c>
      <c r="T49">
        <v>20</v>
      </c>
      <c r="U49">
        <v>206</v>
      </c>
    </row>
    <row r="50" spans="1:21" x14ac:dyDescent="0.2">
      <c r="A50" t="s">
        <v>176</v>
      </c>
      <c r="B50" s="4">
        <v>2.9126213592233011E-2</v>
      </c>
      <c r="C50" s="4">
        <v>7.281553398058252E-2</v>
      </c>
      <c r="D50" s="4">
        <v>2.4271844660194174E-2</v>
      </c>
      <c r="E50" s="4">
        <v>0.24757281553398058</v>
      </c>
      <c r="F50" s="4">
        <v>9.7087378640776691E-3</v>
      </c>
      <c r="G50" s="4">
        <v>0.10679611650485436</v>
      </c>
      <c r="H50" s="4">
        <v>2.4271844660194174E-2</v>
      </c>
      <c r="I50" s="4">
        <v>9.7087378640776698E-2</v>
      </c>
      <c r="J50" s="4">
        <v>5.8252427184466021E-2</v>
      </c>
      <c r="K50" s="4">
        <v>0</v>
      </c>
      <c r="L50" s="4">
        <v>1.9417475728155338E-2</v>
      </c>
      <c r="M50" s="4">
        <v>0</v>
      </c>
      <c r="N50" s="4">
        <v>0</v>
      </c>
      <c r="O50" s="4">
        <v>0</v>
      </c>
      <c r="P50" s="4">
        <v>4.8543689320388345E-3</v>
      </c>
      <c r="Q50" s="4">
        <v>0.1553398058252427</v>
      </c>
      <c r="R50" s="4">
        <v>3.3980582524271843E-2</v>
      </c>
      <c r="S50" s="4">
        <v>1.9417475728155338E-2</v>
      </c>
      <c r="T50" s="4">
        <v>9.7087378640776698E-2</v>
      </c>
    </row>
    <row r="51" spans="1:21" x14ac:dyDescent="0.2">
      <c r="A51" t="s">
        <v>161</v>
      </c>
      <c r="B51">
        <v>51</v>
      </c>
      <c r="C51">
        <v>29</v>
      </c>
      <c r="D51">
        <v>31</v>
      </c>
      <c r="E51">
        <v>148</v>
      </c>
      <c r="F51">
        <v>14</v>
      </c>
      <c r="G51">
        <v>38</v>
      </c>
      <c r="H51">
        <v>17</v>
      </c>
      <c r="I51">
        <v>90</v>
      </c>
      <c r="J51">
        <v>7</v>
      </c>
      <c r="K51">
        <v>0</v>
      </c>
      <c r="L51">
        <v>6</v>
      </c>
      <c r="M51">
        <v>6</v>
      </c>
      <c r="N51">
        <v>10</v>
      </c>
      <c r="O51">
        <v>13</v>
      </c>
      <c r="P51">
        <v>29</v>
      </c>
      <c r="Q51">
        <v>90</v>
      </c>
      <c r="R51">
        <v>27</v>
      </c>
      <c r="S51">
        <v>23</v>
      </c>
      <c r="T51">
        <v>32</v>
      </c>
      <c r="U51">
        <v>661</v>
      </c>
    </row>
    <row r="52" spans="1:21" x14ac:dyDescent="0.2">
      <c r="A52" t="s">
        <v>177</v>
      </c>
      <c r="B52" s="4">
        <v>7.7155824508320731E-2</v>
      </c>
      <c r="C52" s="4">
        <v>4.3872919818456882E-2</v>
      </c>
      <c r="D52" s="4">
        <v>4.6898638426626324E-2</v>
      </c>
      <c r="E52" s="4">
        <v>0.22390317700453857</v>
      </c>
      <c r="F52" s="4">
        <v>2.118003025718608E-2</v>
      </c>
      <c r="G52" s="4">
        <v>5.7488653555219364E-2</v>
      </c>
      <c r="H52" s="4">
        <v>2.5718608169440244E-2</v>
      </c>
      <c r="I52" s="4">
        <v>0.13615733736762481</v>
      </c>
      <c r="J52" s="4">
        <v>1.059001512859304E-2</v>
      </c>
      <c r="K52" s="4">
        <v>0</v>
      </c>
      <c r="L52" s="4">
        <v>9.0771558245083209E-3</v>
      </c>
      <c r="M52" s="4">
        <v>9.0771558245083209E-3</v>
      </c>
      <c r="N52" s="4">
        <v>1.5128593040847202E-2</v>
      </c>
      <c r="O52" s="4">
        <v>1.9667170953101363E-2</v>
      </c>
      <c r="P52" s="4">
        <v>4.3872919818456882E-2</v>
      </c>
      <c r="Q52" s="4">
        <v>0.13615733736762481</v>
      </c>
      <c r="R52" s="4">
        <v>4.084720121028744E-2</v>
      </c>
      <c r="S52" s="4">
        <v>3.4795763993948563E-2</v>
      </c>
      <c r="T52" s="4">
        <v>4.8411497730711045E-2</v>
      </c>
    </row>
    <row r="53" spans="1:21" x14ac:dyDescent="0.2">
      <c r="A53" t="s">
        <v>7</v>
      </c>
      <c r="B53">
        <v>95</v>
      </c>
      <c r="C53">
        <v>50</v>
      </c>
      <c r="D53">
        <v>23</v>
      </c>
      <c r="E53">
        <v>287</v>
      </c>
      <c r="F53">
        <v>32</v>
      </c>
      <c r="G53">
        <v>105</v>
      </c>
      <c r="H53">
        <v>47</v>
      </c>
      <c r="I53">
        <v>201</v>
      </c>
      <c r="J53">
        <v>27</v>
      </c>
      <c r="K53">
        <v>2</v>
      </c>
      <c r="L53">
        <v>39</v>
      </c>
      <c r="M53">
        <v>12</v>
      </c>
      <c r="N53">
        <v>18</v>
      </c>
      <c r="O53">
        <v>127</v>
      </c>
      <c r="P53">
        <v>34</v>
      </c>
      <c r="Q53">
        <v>149</v>
      </c>
      <c r="R53">
        <v>58</v>
      </c>
      <c r="S53">
        <v>48</v>
      </c>
      <c r="T53">
        <v>103</v>
      </c>
      <c r="U53">
        <v>1457</v>
      </c>
    </row>
    <row r="54" spans="1:21" x14ac:dyDescent="0.2">
      <c r="A54" t="s">
        <v>177</v>
      </c>
      <c r="B54" s="4">
        <v>6.5202470830473577E-2</v>
      </c>
      <c r="C54" s="4">
        <v>3.4317089910775568E-2</v>
      </c>
      <c r="D54" s="4">
        <v>1.5785861358956762E-2</v>
      </c>
      <c r="E54" s="4">
        <v>0.19698009608785175</v>
      </c>
      <c r="F54" s="4">
        <v>2.1962937542896362E-2</v>
      </c>
      <c r="G54" s="4">
        <v>7.2065888812628695E-2</v>
      </c>
      <c r="H54" s="4">
        <v>3.2258064516129031E-2</v>
      </c>
      <c r="I54" s="4">
        <v>0.13795470144131777</v>
      </c>
      <c r="J54" s="4">
        <v>1.8531228551818806E-2</v>
      </c>
      <c r="K54" s="4">
        <v>1.3726835964310226E-3</v>
      </c>
      <c r="L54" s="4">
        <v>2.6767330130404943E-2</v>
      </c>
      <c r="M54" s="4">
        <v>8.2361015785861365E-3</v>
      </c>
      <c r="N54" s="4">
        <v>1.2354152367879203E-2</v>
      </c>
      <c r="O54" s="4">
        <v>8.7165408373369932E-2</v>
      </c>
      <c r="P54" s="4">
        <v>2.3335621139327384E-2</v>
      </c>
      <c r="Q54" s="4">
        <v>0.10226492793411118</v>
      </c>
      <c r="R54" s="4">
        <v>3.9807824296499657E-2</v>
      </c>
      <c r="S54" s="4">
        <v>3.2944406314344546E-2</v>
      </c>
      <c r="T54" s="4">
        <v>7.0693205216197666E-2</v>
      </c>
    </row>
    <row r="55" spans="1:21" x14ac:dyDescent="0.2">
      <c r="A55" t="s">
        <v>162</v>
      </c>
      <c r="B55">
        <v>152</v>
      </c>
      <c r="C55">
        <v>94</v>
      </c>
      <c r="D55">
        <v>59</v>
      </c>
      <c r="E55">
        <v>486</v>
      </c>
      <c r="F55">
        <v>48</v>
      </c>
      <c r="G55">
        <v>165</v>
      </c>
      <c r="H55">
        <v>69</v>
      </c>
      <c r="I55">
        <v>311</v>
      </c>
      <c r="J55">
        <v>46</v>
      </c>
      <c r="K55">
        <v>2</v>
      </c>
      <c r="L55">
        <v>49</v>
      </c>
      <c r="M55">
        <v>18</v>
      </c>
      <c r="N55">
        <v>28</v>
      </c>
      <c r="O55">
        <v>140</v>
      </c>
      <c r="P55">
        <v>64</v>
      </c>
      <c r="Q55">
        <v>271</v>
      </c>
      <c r="R55">
        <v>92</v>
      </c>
      <c r="S55">
        <v>75</v>
      </c>
      <c r="T55">
        <v>155</v>
      </c>
      <c r="U55">
        <v>2324</v>
      </c>
    </row>
    <row r="56" spans="1:21" x14ac:dyDescent="0.2">
      <c r="A56" t="s">
        <v>178</v>
      </c>
      <c r="B56" s="4">
        <v>6.5404475043029264E-2</v>
      </c>
      <c r="C56" s="4">
        <v>4.0447504302925992E-2</v>
      </c>
      <c r="D56" s="4">
        <v>2.5387263339070567E-2</v>
      </c>
      <c r="E56" s="4">
        <v>0.20912220309810672</v>
      </c>
      <c r="F56" s="4">
        <v>2.0654044750430294E-2</v>
      </c>
      <c r="G56" s="4">
        <v>7.0998278829604133E-2</v>
      </c>
      <c r="H56" s="4">
        <v>2.9690189328743545E-2</v>
      </c>
      <c r="I56" s="4">
        <v>0.13382099827882959</v>
      </c>
      <c r="J56" s="4">
        <v>1.9793459552495698E-2</v>
      </c>
      <c r="K56" s="4">
        <v>8.6058519793459555E-4</v>
      </c>
      <c r="L56" s="4">
        <v>2.1084337349397589E-2</v>
      </c>
      <c r="M56" s="4">
        <v>7.7452667814113599E-3</v>
      </c>
      <c r="N56" s="4">
        <v>1.2048192771084338E-2</v>
      </c>
      <c r="O56" s="4">
        <v>6.0240963855421686E-2</v>
      </c>
      <c r="P56" s="4">
        <v>2.7538726333907058E-2</v>
      </c>
      <c r="Q56" s="4">
        <v>0.1166092943201377</v>
      </c>
      <c r="R56" s="4">
        <v>3.9586919104991396E-2</v>
      </c>
      <c r="S56" s="4">
        <v>3.2271944922547334E-2</v>
      </c>
      <c r="T56" s="4">
        <v>6.6695352839931152E-2</v>
      </c>
    </row>
    <row r="58" spans="1:21" x14ac:dyDescent="0.2">
      <c r="A58" t="s">
        <v>2</v>
      </c>
      <c r="B58">
        <v>2</v>
      </c>
      <c r="C58">
        <v>3</v>
      </c>
      <c r="D58">
        <v>11</v>
      </c>
      <c r="E58">
        <v>11</v>
      </c>
      <c r="F58">
        <v>0</v>
      </c>
      <c r="G58">
        <v>12</v>
      </c>
      <c r="H58">
        <v>0</v>
      </c>
      <c r="I58">
        <v>2</v>
      </c>
      <c r="J58">
        <v>3</v>
      </c>
      <c r="K58">
        <v>0</v>
      </c>
      <c r="L58">
        <v>2</v>
      </c>
      <c r="M58">
        <v>1</v>
      </c>
      <c r="N58">
        <v>0</v>
      </c>
      <c r="O58">
        <v>0</v>
      </c>
      <c r="P58">
        <v>0</v>
      </c>
      <c r="Q58">
        <v>3</v>
      </c>
      <c r="R58">
        <v>0</v>
      </c>
      <c r="S58">
        <v>0</v>
      </c>
      <c r="T58">
        <v>12</v>
      </c>
      <c r="U58">
        <v>62</v>
      </c>
    </row>
    <row r="59" spans="1:21" x14ac:dyDescent="0.2">
      <c r="A59" t="s">
        <v>177</v>
      </c>
      <c r="B59" s="4">
        <v>3.2258064516129031E-2</v>
      </c>
      <c r="C59" s="4">
        <v>4.8387096774193547E-2</v>
      </c>
      <c r="D59" s="4">
        <v>0.17741935483870969</v>
      </c>
      <c r="E59" s="4">
        <v>0.17741935483870969</v>
      </c>
      <c r="F59" s="4">
        <v>0</v>
      </c>
      <c r="G59" s="4">
        <v>0.19354838709677419</v>
      </c>
      <c r="H59" s="4">
        <v>0</v>
      </c>
      <c r="I59" s="4">
        <v>3.2258064516129031E-2</v>
      </c>
      <c r="J59" s="4">
        <v>4.8387096774193547E-2</v>
      </c>
      <c r="K59" s="4">
        <v>0</v>
      </c>
      <c r="L59" s="4">
        <v>3.2258064516129031E-2</v>
      </c>
      <c r="M59" s="4">
        <v>1.6129032258064516E-2</v>
      </c>
      <c r="N59" s="4">
        <v>0</v>
      </c>
      <c r="O59" s="4">
        <v>0</v>
      </c>
      <c r="P59" s="4">
        <v>0</v>
      </c>
      <c r="Q59" s="4">
        <v>4.8387096774193547E-2</v>
      </c>
      <c r="R59" s="4">
        <v>0</v>
      </c>
      <c r="S59" s="4">
        <v>0</v>
      </c>
      <c r="T59" s="4">
        <v>0.19354838709677419</v>
      </c>
    </row>
    <row r="60" spans="1:21" x14ac:dyDescent="0.2">
      <c r="A60" t="s">
        <v>3</v>
      </c>
      <c r="B60">
        <v>0</v>
      </c>
      <c r="C60">
        <v>2</v>
      </c>
      <c r="D60">
        <v>1</v>
      </c>
      <c r="E60">
        <v>2</v>
      </c>
      <c r="F60">
        <v>0</v>
      </c>
      <c r="G60">
        <v>10</v>
      </c>
      <c r="H60">
        <v>2</v>
      </c>
      <c r="I60">
        <v>1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1</v>
      </c>
      <c r="Q60">
        <v>1</v>
      </c>
      <c r="R60">
        <v>0</v>
      </c>
      <c r="S60">
        <v>0</v>
      </c>
      <c r="T60">
        <v>4</v>
      </c>
      <c r="U60">
        <v>25</v>
      </c>
    </row>
    <row r="61" spans="1:21" x14ac:dyDescent="0.2">
      <c r="A61" t="s">
        <v>177</v>
      </c>
      <c r="B61" s="4">
        <v>0</v>
      </c>
      <c r="C61" s="4">
        <v>0.08</v>
      </c>
      <c r="D61" s="4">
        <v>0.04</v>
      </c>
      <c r="E61" s="4">
        <v>0.08</v>
      </c>
      <c r="F61" s="4">
        <v>0</v>
      </c>
      <c r="G61" s="4">
        <v>0.4</v>
      </c>
      <c r="H61" s="4">
        <v>0.08</v>
      </c>
      <c r="I61" s="4">
        <v>0.04</v>
      </c>
      <c r="J61" s="4">
        <v>0</v>
      </c>
      <c r="K61" s="4">
        <v>0</v>
      </c>
      <c r="L61" s="4">
        <v>0</v>
      </c>
      <c r="M61" s="4">
        <v>0</v>
      </c>
      <c r="N61" s="4">
        <v>0.04</v>
      </c>
      <c r="O61" s="4">
        <v>0</v>
      </c>
      <c r="P61" s="4">
        <v>0.04</v>
      </c>
      <c r="Q61" s="4">
        <v>0.04</v>
      </c>
      <c r="R61" s="4">
        <v>0</v>
      </c>
      <c r="S61" s="4">
        <v>0</v>
      </c>
      <c r="T61" s="4">
        <v>0.16</v>
      </c>
    </row>
    <row r="62" spans="1:21" x14ac:dyDescent="0.2">
      <c r="A62" t="s">
        <v>4</v>
      </c>
      <c r="B62">
        <v>48</v>
      </c>
      <c r="C62">
        <v>21</v>
      </c>
      <c r="D62">
        <v>14</v>
      </c>
      <c r="E62">
        <v>171</v>
      </c>
      <c r="F62">
        <v>6</v>
      </c>
      <c r="G62">
        <v>80</v>
      </c>
      <c r="H62">
        <v>29</v>
      </c>
      <c r="I62">
        <v>41</v>
      </c>
      <c r="J62">
        <v>37</v>
      </c>
      <c r="K62">
        <v>4</v>
      </c>
      <c r="L62">
        <v>5</v>
      </c>
      <c r="M62">
        <v>3</v>
      </c>
      <c r="N62">
        <v>27</v>
      </c>
      <c r="O62">
        <v>114</v>
      </c>
      <c r="P62">
        <v>2</v>
      </c>
      <c r="Q62">
        <v>52</v>
      </c>
      <c r="R62">
        <v>11</v>
      </c>
      <c r="S62">
        <v>23</v>
      </c>
      <c r="T62">
        <v>74</v>
      </c>
      <c r="U62">
        <v>762</v>
      </c>
    </row>
    <row r="63" spans="1:21" x14ac:dyDescent="0.2">
      <c r="A63" t="s">
        <v>177</v>
      </c>
      <c r="B63" s="4">
        <v>6.2992125984251968E-2</v>
      </c>
      <c r="C63" s="4">
        <v>2.7559055118110236E-2</v>
      </c>
      <c r="D63" s="4">
        <v>1.8372703412073491E-2</v>
      </c>
      <c r="E63" s="4">
        <v>0.22440944881889763</v>
      </c>
      <c r="F63" s="4">
        <v>7.874015748031496E-3</v>
      </c>
      <c r="G63" s="4">
        <v>0.10498687664041995</v>
      </c>
      <c r="H63" s="4">
        <v>3.805774278215223E-2</v>
      </c>
      <c r="I63" s="4">
        <v>5.3805774278215222E-2</v>
      </c>
      <c r="J63" s="4">
        <v>4.8556430446194225E-2</v>
      </c>
      <c r="K63" s="4">
        <v>5.2493438320209973E-3</v>
      </c>
      <c r="L63" s="4">
        <v>6.5616797900262466E-3</v>
      </c>
      <c r="M63" s="4">
        <v>3.937007874015748E-3</v>
      </c>
      <c r="N63" s="4">
        <v>3.5433070866141732E-2</v>
      </c>
      <c r="O63" s="4">
        <v>0.14960629921259844</v>
      </c>
      <c r="P63" s="4">
        <v>2.6246719160104987E-3</v>
      </c>
      <c r="Q63" s="4">
        <v>6.8241469816272965E-2</v>
      </c>
      <c r="R63" s="4">
        <v>1.4435695538057743E-2</v>
      </c>
      <c r="S63" s="4">
        <v>3.0183727034120734E-2</v>
      </c>
      <c r="T63" s="4">
        <v>9.711286089238845E-2</v>
      </c>
    </row>
    <row r="64" spans="1:21" x14ac:dyDescent="0.2">
      <c r="A64" t="s">
        <v>164</v>
      </c>
      <c r="B64">
        <v>50</v>
      </c>
      <c r="C64">
        <v>26</v>
      </c>
      <c r="D64">
        <v>26</v>
      </c>
      <c r="E64">
        <v>184</v>
      </c>
      <c r="F64">
        <v>6</v>
      </c>
      <c r="G64">
        <v>102</v>
      </c>
      <c r="H64">
        <v>31</v>
      </c>
      <c r="I64">
        <v>44</v>
      </c>
      <c r="J64">
        <v>40</v>
      </c>
      <c r="K64">
        <v>4</v>
      </c>
      <c r="L64">
        <v>7</v>
      </c>
      <c r="M64">
        <v>4</v>
      </c>
      <c r="N64">
        <v>28</v>
      </c>
      <c r="O64">
        <v>114</v>
      </c>
      <c r="P64">
        <v>3</v>
      </c>
      <c r="Q64">
        <v>56</v>
      </c>
      <c r="R64">
        <v>11</v>
      </c>
      <c r="S64">
        <v>23</v>
      </c>
      <c r="T64">
        <v>90</v>
      </c>
      <c r="U64">
        <v>849</v>
      </c>
    </row>
    <row r="65" spans="1:21" x14ac:dyDescent="0.2">
      <c r="A65" t="s">
        <v>179</v>
      </c>
      <c r="B65" s="4">
        <v>5.8892815076560662E-2</v>
      </c>
      <c r="C65" s="4">
        <v>3.0624263839811542E-2</v>
      </c>
      <c r="D65" s="4">
        <v>3.0624263839811542E-2</v>
      </c>
      <c r="E65" s="4">
        <v>0.21672555948174324</v>
      </c>
      <c r="F65" s="4">
        <v>7.0671378091872791E-3</v>
      </c>
      <c r="G65" s="4">
        <v>0.12014134275618374</v>
      </c>
      <c r="H65" s="4">
        <v>3.6513545347467612E-2</v>
      </c>
      <c r="I65" s="4">
        <v>5.1825677267373381E-2</v>
      </c>
      <c r="J65" s="4">
        <v>4.7114252061248529E-2</v>
      </c>
      <c r="K65" s="4">
        <v>4.7114252061248524E-3</v>
      </c>
      <c r="L65" s="4">
        <v>8.2449941107184919E-3</v>
      </c>
      <c r="M65" s="4">
        <v>4.7114252061248524E-3</v>
      </c>
      <c r="N65" s="4">
        <v>3.2979976442873968E-2</v>
      </c>
      <c r="O65" s="4">
        <v>0.13427561837455831</v>
      </c>
      <c r="P65" s="4">
        <v>3.5335689045936395E-3</v>
      </c>
      <c r="Q65" s="4">
        <v>6.5959952885747936E-2</v>
      </c>
      <c r="R65" s="4">
        <v>1.2956419316843345E-2</v>
      </c>
      <c r="S65" s="4">
        <v>2.7090694935217905E-2</v>
      </c>
      <c r="T65" s="4">
        <v>0.10600706713780919</v>
      </c>
    </row>
    <row r="67" spans="1:21" x14ac:dyDescent="0.2">
      <c r="A67" t="s">
        <v>166</v>
      </c>
      <c r="B67">
        <v>202</v>
      </c>
      <c r="C67">
        <v>120</v>
      </c>
      <c r="D67">
        <v>85</v>
      </c>
      <c r="E67">
        <v>670</v>
      </c>
      <c r="F67">
        <v>54</v>
      </c>
      <c r="G67">
        <v>267</v>
      </c>
      <c r="H67">
        <v>100</v>
      </c>
      <c r="I67">
        <v>355</v>
      </c>
      <c r="J67">
        <v>86</v>
      </c>
      <c r="K67">
        <v>6</v>
      </c>
      <c r="L67">
        <v>56</v>
      </c>
      <c r="M67">
        <v>22</v>
      </c>
      <c r="N67">
        <v>56</v>
      </c>
      <c r="O67">
        <v>254</v>
      </c>
      <c r="P67">
        <v>67</v>
      </c>
      <c r="Q67">
        <v>327</v>
      </c>
      <c r="R67">
        <v>103</v>
      </c>
      <c r="S67">
        <v>98</v>
      </c>
      <c r="T67">
        <v>245</v>
      </c>
      <c r="U67">
        <v>3173</v>
      </c>
    </row>
    <row r="68" spans="1:21" x14ac:dyDescent="0.2">
      <c r="A68" t="s">
        <v>180</v>
      </c>
      <c r="B68" s="4">
        <v>6.3662149385439654E-2</v>
      </c>
      <c r="C68" s="4">
        <v>3.7819098644815634E-2</v>
      </c>
      <c r="D68" s="4">
        <v>2.6788528206744405E-2</v>
      </c>
      <c r="E68" s="4">
        <v>0.21115663410022062</v>
      </c>
      <c r="F68" s="4">
        <v>1.7018594390167036E-2</v>
      </c>
      <c r="G68" s="4">
        <v>8.4147494484714785E-2</v>
      </c>
      <c r="H68" s="4">
        <v>3.151591553734636E-2</v>
      </c>
      <c r="I68" s="4">
        <v>0.11188150015757958</v>
      </c>
      <c r="J68" s="4">
        <v>2.7103687362117868E-2</v>
      </c>
      <c r="K68" s="4">
        <v>1.8909549322407816E-3</v>
      </c>
      <c r="L68" s="4">
        <v>1.7648912700913962E-2</v>
      </c>
      <c r="M68" s="4">
        <v>6.9335014182161994E-3</v>
      </c>
      <c r="N68" s="4">
        <v>1.7648912700913962E-2</v>
      </c>
      <c r="O68" s="4">
        <v>8.0050425464859756E-2</v>
      </c>
      <c r="P68" s="4">
        <v>2.1115663410022061E-2</v>
      </c>
      <c r="Q68" s="4">
        <v>0.10305704380712259</v>
      </c>
      <c r="R68" s="4">
        <v>3.2461393003466753E-2</v>
      </c>
      <c r="S68" s="4">
        <v>3.0885597226599434E-2</v>
      </c>
      <c r="T68" s="4">
        <v>7.7213993066498579E-2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FB4BE-F87F-1744-A12F-978BB9280F3F}">
  <dimension ref="A1:C24"/>
  <sheetViews>
    <sheetView tabSelected="1" workbookViewId="0">
      <selection activeCell="G26" sqref="G26"/>
    </sheetView>
  </sheetViews>
  <sheetFormatPr baseColWidth="10" defaultRowHeight="16" x14ac:dyDescent="0.2"/>
  <cols>
    <col min="1" max="1" width="21" customWidth="1"/>
  </cols>
  <sheetData>
    <row r="1" spans="1:3" x14ac:dyDescent="0.2">
      <c r="A1" t="s">
        <v>200</v>
      </c>
      <c r="B1" t="s">
        <v>11</v>
      </c>
      <c r="C1" t="s">
        <v>201</v>
      </c>
    </row>
    <row r="2" spans="1:3" x14ac:dyDescent="0.2">
      <c r="A2" s="1" t="b">
        <v>1</v>
      </c>
      <c r="B2" s="1">
        <v>13</v>
      </c>
      <c r="C2" s="6">
        <f>_xlfn.PERCENTOF(B2,B24)</f>
        <v>3.2500000000000001E-2</v>
      </c>
    </row>
    <row r="3" spans="1:3" x14ac:dyDescent="0.2">
      <c r="A3" s="1" t="s">
        <v>195</v>
      </c>
      <c r="B3" s="1">
        <v>67</v>
      </c>
      <c r="C3" s="6">
        <f>_xlfn.PERCENTOF(B3,B24)</f>
        <v>0.16750000000000001</v>
      </c>
    </row>
    <row r="4" spans="1:3" x14ac:dyDescent="0.2">
      <c r="A4" t="s">
        <v>185</v>
      </c>
      <c r="B4">
        <v>16</v>
      </c>
      <c r="C4" s="4">
        <f>_xlfn.PERCENTOF(B4,B24)</f>
        <v>0.04</v>
      </c>
    </row>
    <row r="5" spans="1:3" x14ac:dyDescent="0.2">
      <c r="A5" t="s">
        <v>186</v>
      </c>
      <c r="B5">
        <v>16</v>
      </c>
      <c r="C5" s="4">
        <f>_xlfn.PERCENTOF(B5,B24)</f>
        <v>0.04</v>
      </c>
    </row>
    <row r="6" spans="1:3" x14ac:dyDescent="0.2">
      <c r="A6" t="s">
        <v>187</v>
      </c>
      <c r="B6">
        <v>11</v>
      </c>
      <c r="C6" s="4">
        <f>_xlfn.PERCENTOF(B6,B24)</f>
        <v>2.75E-2</v>
      </c>
    </row>
    <row r="7" spans="1:3" x14ac:dyDescent="0.2">
      <c r="A7" t="s">
        <v>188</v>
      </c>
      <c r="B7">
        <v>11</v>
      </c>
      <c r="C7" s="4">
        <f>_xlfn.PERCENTOF(B7,B24)</f>
        <v>2.75E-2</v>
      </c>
    </row>
    <row r="8" spans="1:3" x14ac:dyDescent="0.2">
      <c r="A8" t="s">
        <v>189</v>
      </c>
      <c r="B8">
        <v>6</v>
      </c>
      <c r="C8" s="4">
        <f>_xlfn.PERCENTOF(B8,B24)</f>
        <v>1.4999999999999999E-2</v>
      </c>
    </row>
    <row r="9" spans="1:3" x14ac:dyDescent="0.2">
      <c r="A9" t="s">
        <v>190</v>
      </c>
      <c r="B9">
        <v>2</v>
      </c>
      <c r="C9" s="4">
        <f>_xlfn.PERCENTOF(B9,B24)</f>
        <v>5.0000000000000001E-3</v>
      </c>
    </row>
    <row r="10" spans="1:3" x14ac:dyDescent="0.2">
      <c r="A10" t="s">
        <v>191</v>
      </c>
      <c r="B10">
        <v>2</v>
      </c>
      <c r="C10" s="4">
        <f>_xlfn.PERCENTOF(B10,B24)</f>
        <v>5.0000000000000001E-3</v>
      </c>
    </row>
    <row r="11" spans="1:3" x14ac:dyDescent="0.2">
      <c r="A11" t="s">
        <v>192</v>
      </c>
      <c r="B11">
        <v>1</v>
      </c>
      <c r="C11" s="4">
        <f>_xlfn.PERCENTOF(B11,B24)</f>
        <v>2.5000000000000001E-3</v>
      </c>
    </row>
    <row r="12" spans="1:3" x14ac:dyDescent="0.2">
      <c r="A12" t="s">
        <v>193</v>
      </c>
      <c r="B12">
        <v>1</v>
      </c>
      <c r="C12" s="4">
        <f>_xlfn.PERCENTOF(B12,B24)</f>
        <v>2.5000000000000001E-3</v>
      </c>
    </row>
    <row r="13" spans="1:3" x14ac:dyDescent="0.2">
      <c r="A13" t="s">
        <v>194</v>
      </c>
      <c r="B13">
        <v>1</v>
      </c>
      <c r="C13" s="4">
        <f>_xlfn.PERCENTOF(B13,B24)</f>
        <v>2.5000000000000001E-3</v>
      </c>
    </row>
    <row r="14" spans="1:3" x14ac:dyDescent="0.2">
      <c r="A14" s="1" t="b">
        <v>0</v>
      </c>
      <c r="B14" s="1">
        <v>273</v>
      </c>
      <c r="C14" s="6">
        <f>_xlfn.PERCENTOF(B14,B24)</f>
        <v>0.6825</v>
      </c>
    </row>
    <row r="15" spans="1:3" x14ac:dyDescent="0.2">
      <c r="A15" t="s">
        <v>196</v>
      </c>
      <c r="B15">
        <v>201</v>
      </c>
      <c r="C15" s="4">
        <f>_xlfn.PERCENTOF(B15,B24)</f>
        <v>0.50249999999999995</v>
      </c>
    </row>
    <row r="16" spans="1:3" x14ac:dyDescent="0.2">
      <c r="A16" t="s">
        <v>181</v>
      </c>
      <c r="B16">
        <v>38</v>
      </c>
      <c r="C16" s="4">
        <f>_xlfn.PERCENTOF(B16,B24)</f>
        <v>9.5000000000000001E-2</v>
      </c>
    </row>
    <row r="17" spans="1:3" x14ac:dyDescent="0.2">
      <c r="A17" t="s">
        <v>182</v>
      </c>
      <c r="B17">
        <v>15</v>
      </c>
      <c r="C17" s="4">
        <f>_xlfn.PERCENTOF(B17,B24)</f>
        <v>3.7499999999999999E-2</v>
      </c>
    </row>
    <row r="18" spans="1:3" x14ac:dyDescent="0.2">
      <c r="A18" t="s">
        <v>183</v>
      </c>
      <c r="B18">
        <v>14</v>
      </c>
      <c r="C18" s="4">
        <f>_xlfn.PERCENTOF(B18,B24)</f>
        <v>3.5000000000000003E-2</v>
      </c>
    </row>
    <row r="19" spans="1:3" x14ac:dyDescent="0.2">
      <c r="A19" t="s">
        <v>184</v>
      </c>
      <c r="B19">
        <v>5</v>
      </c>
      <c r="C19" s="4">
        <f>_xlfn.PERCENTOF(B19,B24)</f>
        <v>1.2500000000000001E-2</v>
      </c>
    </row>
    <row r="20" spans="1:3" x14ac:dyDescent="0.2">
      <c r="A20" s="1" t="s">
        <v>197</v>
      </c>
      <c r="B20" s="1">
        <v>11</v>
      </c>
      <c r="C20" s="6">
        <f>_xlfn.PERCENTOF(B20,B24)</f>
        <v>2.75E-2</v>
      </c>
    </row>
    <row r="21" spans="1:3" x14ac:dyDescent="0.2">
      <c r="A21" s="1" t="s">
        <v>198</v>
      </c>
      <c r="B21" s="1">
        <v>7</v>
      </c>
      <c r="C21" s="6">
        <f>_xlfn.PERCENTOF(B21,B24)</f>
        <v>1.7500000000000002E-2</v>
      </c>
    </row>
    <row r="22" spans="1:3" x14ac:dyDescent="0.2">
      <c r="A22" s="1" t="s">
        <v>199</v>
      </c>
      <c r="B22" s="1">
        <v>29</v>
      </c>
      <c r="C22" s="6">
        <f>_xlfn.PERCENTOF(B22,B24)</f>
        <v>7.2499999999999995E-2</v>
      </c>
    </row>
    <row r="24" spans="1:3" x14ac:dyDescent="0.2">
      <c r="A24" t="s">
        <v>10</v>
      </c>
      <c r="B24">
        <v>400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B6B63-3BA7-2245-BA56-72050B705DAC}">
  <dimension ref="A1:O27"/>
  <sheetViews>
    <sheetView workbookViewId="0">
      <selection activeCell="I33" sqref="I33"/>
    </sheetView>
  </sheetViews>
  <sheetFormatPr baseColWidth="10" defaultRowHeight="16" x14ac:dyDescent="0.2"/>
  <sheetData>
    <row r="1" spans="1:11" x14ac:dyDescent="0.2">
      <c r="A1" s="1" t="s">
        <v>205</v>
      </c>
      <c r="B1" t="b">
        <v>1</v>
      </c>
      <c r="C1" t="s">
        <v>195</v>
      </c>
      <c r="D1" t="b">
        <v>0</v>
      </c>
      <c r="E1" t="s">
        <v>197</v>
      </c>
      <c r="F1" t="s">
        <v>198</v>
      </c>
      <c r="G1" t="s">
        <v>199</v>
      </c>
      <c r="H1" t="s">
        <v>213</v>
      </c>
    </row>
    <row r="2" spans="1:11" x14ac:dyDescent="0.2">
      <c r="A2" t="s">
        <v>16</v>
      </c>
      <c r="B2">
        <v>5</v>
      </c>
      <c r="C2">
        <v>19</v>
      </c>
      <c r="D2">
        <v>17</v>
      </c>
      <c r="E2">
        <v>1</v>
      </c>
      <c r="F2">
        <v>0</v>
      </c>
      <c r="G2">
        <v>18</v>
      </c>
      <c r="H2">
        <v>60</v>
      </c>
    </row>
    <row r="3" spans="1:11" x14ac:dyDescent="0.2">
      <c r="A3" t="s">
        <v>211</v>
      </c>
      <c r="B3" s="4">
        <v>8.3333333333333329E-2</v>
      </c>
      <c r="C3" s="4">
        <v>0.31666666666666665</v>
      </c>
      <c r="D3" s="4">
        <v>0.28333333333333333</v>
      </c>
      <c r="E3" s="4">
        <v>1.6666666666666666E-2</v>
      </c>
      <c r="F3" s="4">
        <v>0</v>
      </c>
      <c r="G3" s="4">
        <v>0.3</v>
      </c>
      <c r="H3" s="4"/>
      <c r="I3" s="4"/>
      <c r="J3" s="4"/>
      <c r="K3" s="4"/>
    </row>
    <row r="4" spans="1:11" x14ac:dyDescent="0.2">
      <c r="A4" t="s">
        <v>13</v>
      </c>
      <c r="B4">
        <v>0</v>
      </c>
      <c r="C4">
        <v>2</v>
      </c>
      <c r="D4">
        <v>69</v>
      </c>
      <c r="E4">
        <v>0</v>
      </c>
      <c r="F4">
        <v>0</v>
      </c>
      <c r="G4">
        <v>0</v>
      </c>
      <c r="H4">
        <v>71</v>
      </c>
    </row>
    <row r="5" spans="1:11" x14ac:dyDescent="0.2">
      <c r="A5" t="s">
        <v>211</v>
      </c>
      <c r="B5" s="4">
        <v>0</v>
      </c>
      <c r="C5" s="4">
        <v>2.8169014084507043E-2</v>
      </c>
      <c r="D5" s="4">
        <v>0.971830985915493</v>
      </c>
      <c r="E5" s="4">
        <v>0</v>
      </c>
      <c r="F5" s="4">
        <v>0</v>
      </c>
      <c r="G5" s="4">
        <v>0</v>
      </c>
      <c r="H5" s="4"/>
      <c r="I5" s="4"/>
      <c r="J5" s="4"/>
      <c r="K5" s="4"/>
    </row>
    <row r="6" spans="1:11" x14ac:dyDescent="0.2">
      <c r="A6" t="s">
        <v>20</v>
      </c>
      <c r="B6">
        <v>1</v>
      </c>
      <c r="C6">
        <v>0</v>
      </c>
      <c r="D6">
        <v>1</v>
      </c>
      <c r="E6">
        <v>0</v>
      </c>
      <c r="F6">
        <v>0</v>
      </c>
      <c r="G6">
        <v>3</v>
      </c>
      <c r="H6">
        <v>5</v>
      </c>
    </row>
    <row r="7" spans="1:11" x14ac:dyDescent="0.2">
      <c r="A7" t="s">
        <v>211</v>
      </c>
      <c r="B7" s="4">
        <v>0.2</v>
      </c>
      <c r="C7" s="4">
        <v>0</v>
      </c>
      <c r="D7" s="4">
        <v>0.2</v>
      </c>
      <c r="E7" s="4">
        <v>0</v>
      </c>
      <c r="F7" s="4">
        <v>0</v>
      </c>
      <c r="G7" s="4">
        <v>0.6</v>
      </c>
      <c r="H7" s="4"/>
      <c r="I7" s="4"/>
      <c r="J7" s="4"/>
      <c r="K7" s="4"/>
    </row>
    <row r="8" spans="1:11" x14ac:dyDescent="0.2">
      <c r="A8" t="s">
        <v>202</v>
      </c>
      <c r="B8">
        <v>4</v>
      </c>
      <c r="C8">
        <v>53</v>
      </c>
      <c r="D8">
        <v>219</v>
      </c>
      <c r="E8">
        <v>8</v>
      </c>
      <c r="F8">
        <v>12</v>
      </c>
      <c r="G8">
        <v>92</v>
      </c>
      <c r="H8">
        <v>388</v>
      </c>
    </row>
    <row r="9" spans="1:11" x14ac:dyDescent="0.2">
      <c r="A9" t="s">
        <v>211</v>
      </c>
      <c r="B9" s="4">
        <v>1.0309278350515464E-2</v>
      </c>
      <c r="C9" s="4">
        <v>0.13659793814432988</v>
      </c>
      <c r="D9" s="4">
        <v>0.56443298969072164</v>
      </c>
      <c r="E9" s="4">
        <v>2.0618556701030927E-2</v>
      </c>
      <c r="F9" s="4">
        <v>3.0927835051546393E-2</v>
      </c>
      <c r="G9" s="4">
        <v>0.23711340206185566</v>
      </c>
      <c r="H9" s="4"/>
      <c r="I9" s="4"/>
      <c r="J9" s="4"/>
      <c r="K9" s="4"/>
    </row>
    <row r="10" spans="1:11" x14ac:dyDescent="0.2">
      <c r="A10" t="s">
        <v>29</v>
      </c>
      <c r="B10">
        <v>1</v>
      </c>
      <c r="C10">
        <v>4</v>
      </c>
      <c r="D10">
        <v>38</v>
      </c>
      <c r="E10">
        <v>2</v>
      </c>
      <c r="F10">
        <v>4</v>
      </c>
      <c r="G10">
        <v>16</v>
      </c>
      <c r="H10">
        <v>65</v>
      </c>
    </row>
    <row r="11" spans="1:11" x14ac:dyDescent="0.2">
      <c r="A11" t="s">
        <v>211</v>
      </c>
      <c r="B11" s="4">
        <v>1.5384615384615385E-2</v>
      </c>
      <c r="C11" s="4">
        <v>6.1538461538461542E-2</v>
      </c>
      <c r="D11" s="4">
        <v>0.58461538461538465</v>
      </c>
      <c r="E11" s="4">
        <v>3.0769230769230771E-2</v>
      </c>
      <c r="F11" s="4">
        <v>6.1538461538461542E-2</v>
      </c>
      <c r="G11" s="4">
        <v>0.24615384615384617</v>
      </c>
      <c r="H11" s="4"/>
      <c r="I11" s="4"/>
      <c r="J11" s="4"/>
      <c r="K11" s="4"/>
    </row>
    <row r="12" spans="1:11" x14ac:dyDescent="0.2">
      <c r="A12" t="s">
        <v>35</v>
      </c>
      <c r="B12">
        <v>0</v>
      </c>
      <c r="C12">
        <v>2</v>
      </c>
      <c r="D12">
        <v>4</v>
      </c>
      <c r="E12">
        <v>1</v>
      </c>
      <c r="F12">
        <v>0</v>
      </c>
      <c r="G12">
        <v>0</v>
      </c>
      <c r="H12">
        <v>7</v>
      </c>
    </row>
    <row r="13" spans="1:11" x14ac:dyDescent="0.2">
      <c r="A13" t="s">
        <v>211</v>
      </c>
      <c r="B13" s="4">
        <v>0</v>
      </c>
      <c r="C13" s="4">
        <v>0.2857142857142857</v>
      </c>
      <c r="D13" s="4">
        <v>0.5714285714285714</v>
      </c>
      <c r="E13" s="4">
        <v>0.14285714285714285</v>
      </c>
      <c r="F13" s="4">
        <v>0</v>
      </c>
      <c r="G13" s="4">
        <v>0</v>
      </c>
      <c r="H13" s="4"/>
      <c r="I13" s="4"/>
      <c r="J13" s="4"/>
      <c r="K13" s="4"/>
    </row>
    <row r="14" spans="1:11" x14ac:dyDescent="0.2">
      <c r="A14" t="s">
        <v>36</v>
      </c>
      <c r="B14">
        <v>0</v>
      </c>
      <c r="C14">
        <v>2</v>
      </c>
      <c r="D14">
        <v>0</v>
      </c>
      <c r="E14">
        <v>1</v>
      </c>
      <c r="F14">
        <v>1</v>
      </c>
      <c r="G14">
        <v>3</v>
      </c>
      <c r="H14">
        <v>7</v>
      </c>
    </row>
    <row r="15" spans="1:11" x14ac:dyDescent="0.2">
      <c r="A15" t="s">
        <v>211</v>
      </c>
      <c r="B15" s="4">
        <v>0</v>
      </c>
      <c r="C15" s="4">
        <v>0.2857142857142857</v>
      </c>
      <c r="D15" s="4">
        <v>0</v>
      </c>
      <c r="E15" s="4">
        <v>0.14285714285714285</v>
      </c>
      <c r="F15" s="4">
        <v>0.14285714285714285</v>
      </c>
      <c r="G15" s="4">
        <v>0.42857142857142855</v>
      </c>
      <c r="H15" s="4"/>
      <c r="I15" s="4"/>
      <c r="J15" s="4"/>
      <c r="K15" s="4"/>
    </row>
    <row r="16" spans="1:11" x14ac:dyDescent="0.2">
      <c r="A16" t="s">
        <v>37</v>
      </c>
      <c r="B16">
        <v>1</v>
      </c>
      <c r="C16">
        <v>2</v>
      </c>
      <c r="D16">
        <v>9</v>
      </c>
      <c r="E16">
        <v>0</v>
      </c>
      <c r="F16">
        <v>1</v>
      </c>
      <c r="G16">
        <v>1</v>
      </c>
      <c r="H16">
        <v>14</v>
      </c>
    </row>
    <row r="17" spans="1:15" x14ac:dyDescent="0.2">
      <c r="A17" t="s">
        <v>211</v>
      </c>
      <c r="B17" s="4">
        <v>7.1428571428571425E-2</v>
      </c>
      <c r="C17" s="4">
        <v>0.14285714285714285</v>
      </c>
      <c r="D17" s="4">
        <v>0.6428571428571429</v>
      </c>
      <c r="E17" s="4">
        <v>0</v>
      </c>
      <c r="F17" s="4">
        <v>7.1428571428571425E-2</v>
      </c>
      <c r="G17" s="4">
        <v>7.1428571428571425E-2</v>
      </c>
    </row>
    <row r="18" spans="1:15" x14ac:dyDescent="0.2">
      <c r="A18" t="s">
        <v>38</v>
      </c>
      <c r="B18">
        <v>1</v>
      </c>
      <c r="C18">
        <v>3</v>
      </c>
      <c r="D18">
        <v>9</v>
      </c>
      <c r="E18">
        <v>0</v>
      </c>
      <c r="F18">
        <v>0</v>
      </c>
      <c r="G18">
        <v>6</v>
      </c>
      <c r="H18">
        <v>19</v>
      </c>
      <c r="I18" s="4"/>
      <c r="K18" s="4"/>
      <c r="M18" s="4"/>
      <c r="O18" s="4"/>
    </row>
    <row r="19" spans="1:15" x14ac:dyDescent="0.2">
      <c r="A19" t="s">
        <v>211</v>
      </c>
      <c r="B19" s="4">
        <v>5.2631578947368418E-2</v>
      </c>
      <c r="C19" s="4">
        <v>0.15789473684210525</v>
      </c>
      <c r="D19" s="4">
        <v>0.47368421052631576</v>
      </c>
      <c r="E19" s="4">
        <v>0</v>
      </c>
      <c r="F19" s="4">
        <v>0</v>
      </c>
      <c r="G19" s="4">
        <v>0.31578947368421051</v>
      </c>
      <c r="I19" s="4"/>
      <c r="K19" s="4"/>
      <c r="M19" s="4"/>
      <c r="O19" s="4"/>
    </row>
    <row r="20" spans="1:15" x14ac:dyDescent="0.2">
      <c r="A20" t="s">
        <v>41</v>
      </c>
      <c r="B20">
        <v>0</v>
      </c>
      <c r="C20">
        <v>9</v>
      </c>
      <c r="D20">
        <v>29</v>
      </c>
      <c r="E20">
        <v>0</v>
      </c>
      <c r="F20">
        <v>1</v>
      </c>
      <c r="G20">
        <v>11</v>
      </c>
      <c r="H20">
        <v>50</v>
      </c>
      <c r="I20" s="4"/>
      <c r="K20" s="4"/>
      <c r="M20" s="4"/>
      <c r="O20" s="4"/>
    </row>
    <row r="21" spans="1:15" x14ac:dyDescent="0.2">
      <c r="A21" t="s">
        <v>211</v>
      </c>
      <c r="B21" s="4">
        <v>0</v>
      </c>
      <c r="C21" s="4">
        <v>0.18</v>
      </c>
      <c r="D21" s="4">
        <v>0.57999999999999996</v>
      </c>
      <c r="E21" s="4">
        <v>0</v>
      </c>
      <c r="F21" s="4">
        <v>0.02</v>
      </c>
      <c r="G21" s="4">
        <v>0.22</v>
      </c>
      <c r="I21" s="4"/>
      <c r="K21" s="4"/>
      <c r="M21" s="4"/>
      <c r="O21" s="4"/>
    </row>
    <row r="22" spans="1:15" x14ac:dyDescent="0.2">
      <c r="A22" t="s">
        <v>214</v>
      </c>
      <c r="B22">
        <v>13</v>
      </c>
      <c r="C22">
        <v>96</v>
      </c>
      <c r="D22">
        <v>395</v>
      </c>
      <c r="E22">
        <v>13</v>
      </c>
      <c r="F22">
        <v>19</v>
      </c>
      <c r="G22">
        <v>150</v>
      </c>
      <c r="H22">
        <v>686</v>
      </c>
      <c r="I22" s="4"/>
      <c r="K22" s="4"/>
      <c r="M22" s="4"/>
      <c r="O22" s="4"/>
    </row>
    <row r="23" spans="1:15" x14ac:dyDescent="0.2">
      <c r="A23" t="s">
        <v>212</v>
      </c>
      <c r="B23" s="4">
        <v>1.8950437317784258E-2</v>
      </c>
      <c r="C23" s="4">
        <v>0.13994169096209913</v>
      </c>
      <c r="D23" s="4">
        <v>0.57580174927113703</v>
      </c>
      <c r="E23" s="4">
        <v>1.8950437317784258E-2</v>
      </c>
      <c r="F23" s="4">
        <v>2.7696793002915453E-2</v>
      </c>
      <c r="G23" s="4">
        <v>0.21865889212827988</v>
      </c>
      <c r="I23" s="4"/>
      <c r="K23" s="4"/>
      <c r="M23" s="4"/>
      <c r="O23" s="4"/>
    </row>
    <row r="24" spans="1:15" x14ac:dyDescent="0.2">
      <c r="I24" s="4"/>
      <c r="K24" s="4"/>
      <c r="M24" s="4"/>
      <c r="O24" s="4"/>
    </row>
    <row r="25" spans="1:15" x14ac:dyDescent="0.2">
      <c r="I25" s="4"/>
      <c r="K25" s="4"/>
      <c r="M25" s="4"/>
      <c r="O25" s="4"/>
    </row>
    <row r="26" spans="1:15" x14ac:dyDescent="0.2">
      <c r="I26" s="4"/>
      <c r="K26" s="4"/>
      <c r="M26" s="4"/>
      <c r="O26" s="4"/>
    </row>
    <row r="27" spans="1:15" x14ac:dyDescent="0.2">
      <c r="I27" s="4"/>
      <c r="K27" s="4"/>
      <c r="M27" s="4"/>
      <c r="O27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886A1-92E8-E74C-AA23-18D902ED0C46}">
  <dimension ref="A1:H35"/>
  <sheetViews>
    <sheetView zoomScale="90" zoomScaleNormal="90" workbookViewId="0">
      <selection activeCell="J41" sqref="J41"/>
    </sheetView>
  </sheetViews>
  <sheetFormatPr baseColWidth="10" defaultRowHeight="16" x14ac:dyDescent="0.2"/>
  <cols>
    <col min="1" max="1" width="20.83203125" customWidth="1"/>
  </cols>
  <sheetData>
    <row r="1" spans="1:8" x14ac:dyDescent="0.2">
      <c r="A1" s="1" t="s">
        <v>206</v>
      </c>
      <c r="B1" t="b">
        <v>1</v>
      </c>
      <c r="C1" t="s">
        <v>195</v>
      </c>
      <c r="D1" t="b">
        <v>0</v>
      </c>
      <c r="E1" t="s">
        <v>197</v>
      </c>
      <c r="F1" t="s">
        <v>198</v>
      </c>
      <c r="G1" t="s">
        <v>199</v>
      </c>
      <c r="H1" t="s">
        <v>208</v>
      </c>
    </row>
    <row r="2" spans="1:8" x14ac:dyDescent="0.2">
      <c r="A2" t="s">
        <v>46</v>
      </c>
      <c r="B2">
        <v>1</v>
      </c>
      <c r="C2">
        <v>5</v>
      </c>
      <c r="D2">
        <v>126</v>
      </c>
      <c r="E2">
        <v>1</v>
      </c>
      <c r="F2">
        <v>0</v>
      </c>
      <c r="G2">
        <v>0</v>
      </c>
      <c r="H2">
        <v>133</v>
      </c>
    </row>
    <row r="3" spans="1:8" x14ac:dyDescent="0.2">
      <c r="A3" t="s">
        <v>209</v>
      </c>
      <c r="B3" s="4">
        <v>7.5187969924812026E-3</v>
      </c>
      <c r="C3" s="4">
        <v>3.7593984962406013E-2</v>
      </c>
      <c r="D3" s="4">
        <v>0.94736842105263153</v>
      </c>
      <c r="E3" s="4">
        <v>7.5187969924812026E-3</v>
      </c>
      <c r="F3" s="4">
        <v>0</v>
      </c>
      <c r="G3" s="4">
        <v>0</v>
      </c>
    </row>
    <row r="4" spans="1:8" x14ac:dyDescent="0.2">
      <c r="A4" t="s">
        <v>49</v>
      </c>
      <c r="B4">
        <v>0</v>
      </c>
      <c r="C4">
        <v>11</v>
      </c>
      <c r="D4">
        <v>38</v>
      </c>
      <c r="E4">
        <v>0</v>
      </c>
      <c r="F4">
        <v>1</v>
      </c>
      <c r="G4">
        <v>12</v>
      </c>
      <c r="H4">
        <v>62</v>
      </c>
    </row>
    <row r="5" spans="1:8" x14ac:dyDescent="0.2">
      <c r="A5" t="s">
        <v>209</v>
      </c>
      <c r="B5" s="4">
        <v>0</v>
      </c>
      <c r="C5" s="4">
        <v>0.17741935483870969</v>
      </c>
      <c r="D5" s="4">
        <v>0.61290322580645162</v>
      </c>
      <c r="E5" s="4">
        <v>0</v>
      </c>
      <c r="F5" s="4">
        <v>1.6129032258064516E-2</v>
      </c>
      <c r="G5" s="4">
        <v>0.19354838709677419</v>
      </c>
    </row>
    <row r="6" spans="1:8" x14ac:dyDescent="0.2">
      <c r="A6" t="s">
        <v>52</v>
      </c>
      <c r="B6">
        <v>0</v>
      </c>
      <c r="C6">
        <v>1</v>
      </c>
      <c r="D6">
        <v>10</v>
      </c>
      <c r="E6">
        <v>0</v>
      </c>
      <c r="F6">
        <v>2</v>
      </c>
      <c r="G6">
        <v>4</v>
      </c>
      <c r="H6">
        <v>17</v>
      </c>
    </row>
    <row r="7" spans="1:8" x14ac:dyDescent="0.2">
      <c r="A7" t="s">
        <v>209</v>
      </c>
      <c r="B7" s="4">
        <v>0</v>
      </c>
      <c r="C7" s="4">
        <v>5.8823529411764705E-2</v>
      </c>
      <c r="D7" s="4">
        <v>0.58823529411764708</v>
      </c>
      <c r="E7" s="4">
        <v>0</v>
      </c>
      <c r="F7" s="4">
        <v>0.11764705882352941</v>
      </c>
      <c r="G7" s="4">
        <v>0.23529411764705882</v>
      </c>
    </row>
    <row r="8" spans="1:8" x14ac:dyDescent="0.2">
      <c r="A8" t="s">
        <v>53</v>
      </c>
      <c r="B8">
        <v>1</v>
      </c>
      <c r="C8">
        <v>11</v>
      </c>
      <c r="D8">
        <v>4</v>
      </c>
      <c r="E8">
        <v>1</v>
      </c>
      <c r="F8">
        <v>0</v>
      </c>
      <c r="G8">
        <v>9</v>
      </c>
      <c r="H8">
        <v>26</v>
      </c>
    </row>
    <row r="9" spans="1:8" x14ac:dyDescent="0.2">
      <c r="A9" t="s">
        <v>209</v>
      </c>
      <c r="B9" s="4">
        <v>3.8461538461538464E-2</v>
      </c>
      <c r="C9" s="4">
        <v>0.42307692307692307</v>
      </c>
      <c r="D9" s="4">
        <v>0.15384615384615385</v>
      </c>
      <c r="E9" s="4">
        <v>3.8461538461538464E-2</v>
      </c>
      <c r="F9" s="4">
        <v>0</v>
      </c>
      <c r="G9" s="4">
        <v>0.34615384615384615</v>
      </c>
    </row>
    <row r="10" spans="1:8" x14ac:dyDescent="0.2">
      <c r="A10" t="s">
        <v>57</v>
      </c>
      <c r="B10">
        <v>0</v>
      </c>
      <c r="C10">
        <v>46</v>
      </c>
      <c r="D10">
        <v>16</v>
      </c>
      <c r="E10">
        <v>0</v>
      </c>
      <c r="F10">
        <v>3</v>
      </c>
      <c r="G10">
        <v>29</v>
      </c>
      <c r="H10">
        <v>94</v>
      </c>
    </row>
    <row r="11" spans="1:8" x14ac:dyDescent="0.2">
      <c r="A11" t="s">
        <v>209</v>
      </c>
      <c r="B11" s="4">
        <v>0</v>
      </c>
      <c r="C11" s="4">
        <v>0.48936170212765956</v>
      </c>
      <c r="D11" s="4">
        <v>0.1702127659574468</v>
      </c>
      <c r="E11" s="4">
        <v>0</v>
      </c>
      <c r="F11" s="4">
        <v>3.1914893617021274E-2</v>
      </c>
      <c r="G11" s="4">
        <v>0.30851063829787234</v>
      </c>
    </row>
    <row r="12" spans="1:8" x14ac:dyDescent="0.2">
      <c r="A12" t="s">
        <v>203</v>
      </c>
      <c r="B12">
        <v>0</v>
      </c>
      <c r="C12">
        <v>35</v>
      </c>
      <c r="D12">
        <v>145</v>
      </c>
      <c r="E12">
        <v>5</v>
      </c>
      <c r="F12">
        <v>1</v>
      </c>
      <c r="G12">
        <v>70</v>
      </c>
      <c r="H12">
        <v>256</v>
      </c>
    </row>
    <row r="13" spans="1:8" x14ac:dyDescent="0.2">
      <c r="A13" t="s">
        <v>209</v>
      </c>
      <c r="B13" s="4">
        <v>0</v>
      </c>
      <c r="C13" s="4">
        <v>0.13671875</v>
      </c>
      <c r="D13" s="4">
        <v>0.56640625</v>
      </c>
      <c r="E13" s="4">
        <v>1.953125E-2</v>
      </c>
      <c r="F13" s="4">
        <v>3.90625E-3</v>
      </c>
      <c r="G13" s="4">
        <v>0.2734375</v>
      </c>
    </row>
    <row r="14" spans="1:8" x14ac:dyDescent="0.2">
      <c r="A14" t="s">
        <v>68</v>
      </c>
      <c r="B14">
        <v>0</v>
      </c>
      <c r="C14">
        <v>7</v>
      </c>
      <c r="D14">
        <v>14</v>
      </c>
      <c r="E14">
        <v>0</v>
      </c>
      <c r="F14">
        <v>0</v>
      </c>
      <c r="G14">
        <v>13</v>
      </c>
      <c r="H14">
        <v>34</v>
      </c>
    </row>
    <row r="15" spans="1:8" x14ac:dyDescent="0.2">
      <c r="A15" t="s">
        <v>209</v>
      </c>
      <c r="B15" s="4">
        <v>0</v>
      </c>
      <c r="C15" s="4">
        <v>0.20588235294117646</v>
      </c>
      <c r="D15" s="4">
        <v>0.41176470588235292</v>
      </c>
      <c r="E15" s="4">
        <v>0</v>
      </c>
      <c r="F15" s="4">
        <v>0</v>
      </c>
      <c r="G15" s="4">
        <v>0.38235294117647056</v>
      </c>
    </row>
    <row r="16" spans="1:8" x14ac:dyDescent="0.2">
      <c r="A16" t="s">
        <v>69</v>
      </c>
      <c r="B16">
        <v>0</v>
      </c>
      <c r="C16">
        <v>8</v>
      </c>
      <c r="D16">
        <v>26</v>
      </c>
      <c r="E16">
        <v>4</v>
      </c>
      <c r="F16">
        <v>4</v>
      </c>
      <c r="G16">
        <v>7</v>
      </c>
      <c r="H16">
        <v>49</v>
      </c>
    </row>
    <row r="17" spans="1:8" x14ac:dyDescent="0.2">
      <c r="A17" t="s">
        <v>209</v>
      </c>
      <c r="B17" s="4">
        <v>0</v>
      </c>
      <c r="C17" s="4">
        <v>0.16326530612244897</v>
      </c>
      <c r="D17" s="4">
        <v>0.53061224489795922</v>
      </c>
      <c r="E17" s="4">
        <v>8.1632653061224483E-2</v>
      </c>
      <c r="F17" s="4">
        <v>8.1632653061224483E-2</v>
      </c>
      <c r="G17" s="4">
        <v>0.14285714285714285</v>
      </c>
    </row>
    <row r="18" spans="1:8" x14ac:dyDescent="0.2">
      <c r="A18" t="s">
        <v>204</v>
      </c>
      <c r="B18">
        <v>0</v>
      </c>
      <c r="C18">
        <v>13</v>
      </c>
      <c r="D18">
        <v>88</v>
      </c>
      <c r="E18">
        <v>6</v>
      </c>
      <c r="F18">
        <v>10</v>
      </c>
      <c r="G18">
        <v>32</v>
      </c>
      <c r="H18">
        <v>149</v>
      </c>
    </row>
    <row r="19" spans="1:8" x14ac:dyDescent="0.2">
      <c r="A19" t="s">
        <v>209</v>
      </c>
      <c r="B19" s="4">
        <v>0</v>
      </c>
      <c r="C19" s="4">
        <v>8.7248322147651006E-2</v>
      </c>
      <c r="D19" s="4">
        <v>0.59060402684563762</v>
      </c>
      <c r="E19" s="4">
        <v>4.0268456375838924E-2</v>
      </c>
      <c r="F19" s="4">
        <v>6.7114093959731544E-2</v>
      </c>
      <c r="G19" s="4">
        <v>0.21476510067114093</v>
      </c>
    </row>
    <row r="20" spans="1:8" x14ac:dyDescent="0.2">
      <c r="A20" t="s">
        <v>80</v>
      </c>
      <c r="B20">
        <v>0</v>
      </c>
      <c r="C20">
        <v>3</v>
      </c>
      <c r="D20">
        <v>7</v>
      </c>
      <c r="E20">
        <v>1</v>
      </c>
      <c r="F20">
        <v>0</v>
      </c>
      <c r="G20">
        <v>7</v>
      </c>
      <c r="H20">
        <v>18</v>
      </c>
    </row>
    <row r="21" spans="1:8" x14ac:dyDescent="0.2">
      <c r="A21" t="s">
        <v>209</v>
      </c>
      <c r="B21" s="4">
        <v>0</v>
      </c>
      <c r="C21" s="4">
        <v>0.16666666666666666</v>
      </c>
      <c r="D21" s="4">
        <v>0.3888888888888889</v>
      </c>
      <c r="E21" s="4">
        <v>5.5555555555555552E-2</v>
      </c>
      <c r="F21" s="4">
        <v>0</v>
      </c>
      <c r="G21" s="4">
        <v>0.3888888888888889</v>
      </c>
    </row>
    <row r="22" spans="1:8" x14ac:dyDescent="0.2">
      <c r="A22" t="s">
        <v>81</v>
      </c>
      <c r="B22">
        <v>0</v>
      </c>
      <c r="C22">
        <v>13</v>
      </c>
      <c r="D22">
        <v>22</v>
      </c>
      <c r="E22">
        <v>0</v>
      </c>
      <c r="F22">
        <v>1</v>
      </c>
      <c r="G22">
        <v>17</v>
      </c>
      <c r="H22">
        <v>53</v>
      </c>
    </row>
    <row r="23" spans="1:8" x14ac:dyDescent="0.2">
      <c r="A23" t="s">
        <v>209</v>
      </c>
      <c r="B23" s="4">
        <v>0</v>
      </c>
      <c r="C23" s="4">
        <v>0.24528301886792453</v>
      </c>
      <c r="D23" s="4">
        <v>0.41509433962264153</v>
      </c>
      <c r="E23" s="4">
        <v>0</v>
      </c>
      <c r="F23" s="4">
        <v>1.8867924528301886E-2</v>
      </c>
      <c r="G23" s="4">
        <v>0.32075471698113206</v>
      </c>
    </row>
    <row r="24" spans="1:8" x14ac:dyDescent="0.2">
      <c r="A24" t="s">
        <v>82</v>
      </c>
      <c r="B24">
        <v>0</v>
      </c>
      <c r="C24">
        <v>4</v>
      </c>
      <c r="D24">
        <v>10</v>
      </c>
      <c r="E24">
        <v>0</v>
      </c>
      <c r="F24">
        <v>0</v>
      </c>
      <c r="G24">
        <v>1</v>
      </c>
      <c r="H24">
        <v>15</v>
      </c>
    </row>
    <row r="25" spans="1:8" x14ac:dyDescent="0.2">
      <c r="A25" t="s">
        <v>209</v>
      </c>
      <c r="B25" s="4">
        <v>0</v>
      </c>
      <c r="C25" s="4">
        <v>0.26666666666666666</v>
      </c>
      <c r="D25" s="4">
        <v>0.66666666666666663</v>
      </c>
      <c r="E25" s="4">
        <v>0</v>
      </c>
      <c r="F25" s="4">
        <v>0</v>
      </c>
      <c r="G25" s="4">
        <v>6.6666666666666666E-2</v>
      </c>
    </row>
    <row r="26" spans="1:8" x14ac:dyDescent="0.2">
      <c r="A26" t="s">
        <v>85</v>
      </c>
      <c r="B26">
        <v>1</v>
      </c>
      <c r="C26">
        <v>23</v>
      </c>
      <c r="D26">
        <v>47</v>
      </c>
      <c r="E26">
        <v>1</v>
      </c>
      <c r="F26">
        <v>1</v>
      </c>
      <c r="G26">
        <v>12</v>
      </c>
      <c r="H26">
        <v>85</v>
      </c>
    </row>
    <row r="27" spans="1:8" x14ac:dyDescent="0.2">
      <c r="A27" t="s">
        <v>209</v>
      </c>
      <c r="B27" s="4">
        <v>1.1764705882352941E-2</v>
      </c>
      <c r="C27" s="4">
        <v>0.27058823529411763</v>
      </c>
      <c r="D27" s="4">
        <v>0.55294117647058827</v>
      </c>
      <c r="E27" s="4">
        <v>1.1764705882352941E-2</v>
      </c>
      <c r="F27" s="4">
        <v>1.1764705882352941E-2</v>
      </c>
      <c r="G27" s="4">
        <v>0.14117647058823529</v>
      </c>
    </row>
    <row r="28" spans="1:8" x14ac:dyDescent="0.2">
      <c r="A28" t="s">
        <v>89</v>
      </c>
      <c r="B28">
        <v>0</v>
      </c>
      <c r="C28">
        <v>1</v>
      </c>
      <c r="D28">
        <v>1</v>
      </c>
      <c r="E28">
        <v>0</v>
      </c>
      <c r="F28">
        <v>0</v>
      </c>
      <c r="G28">
        <v>4</v>
      </c>
      <c r="H28">
        <v>6</v>
      </c>
    </row>
    <row r="29" spans="1:8" x14ac:dyDescent="0.2">
      <c r="A29" t="s">
        <v>209</v>
      </c>
      <c r="B29" s="4">
        <v>0</v>
      </c>
      <c r="C29" s="4">
        <v>0.16666666666666666</v>
      </c>
      <c r="D29" s="4">
        <v>0.16666666666666666</v>
      </c>
      <c r="E29" s="4">
        <v>0</v>
      </c>
      <c r="F29" s="4">
        <v>0</v>
      </c>
      <c r="G29" s="4">
        <v>0.66666666666666663</v>
      </c>
    </row>
    <row r="30" spans="1:8" x14ac:dyDescent="0.2">
      <c r="A30" t="s">
        <v>90</v>
      </c>
      <c r="B30">
        <v>0</v>
      </c>
      <c r="C30">
        <v>1</v>
      </c>
      <c r="D30">
        <v>1</v>
      </c>
      <c r="E30">
        <v>0</v>
      </c>
      <c r="F30">
        <v>0</v>
      </c>
      <c r="G30">
        <v>3</v>
      </c>
      <c r="H30">
        <v>5</v>
      </c>
    </row>
    <row r="31" spans="1:8" x14ac:dyDescent="0.2">
      <c r="A31" t="s">
        <v>209</v>
      </c>
      <c r="B31" s="4">
        <v>0</v>
      </c>
      <c r="C31" s="4">
        <v>0.2</v>
      </c>
      <c r="D31" s="4">
        <v>0.2</v>
      </c>
      <c r="E31" s="4">
        <v>0</v>
      </c>
      <c r="F31" s="4">
        <v>0</v>
      </c>
      <c r="G31" s="4">
        <v>0.6</v>
      </c>
    </row>
    <row r="32" spans="1:8" x14ac:dyDescent="0.2">
      <c r="A32" t="s">
        <v>91</v>
      </c>
      <c r="B32">
        <v>0</v>
      </c>
      <c r="C32">
        <v>8</v>
      </c>
      <c r="D32">
        <v>29</v>
      </c>
      <c r="E32">
        <v>0</v>
      </c>
      <c r="F32">
        <v>3</v>
      </c>
      <c r="G32">
        <v>17</v>
      </c>
      <c r="H32">
        <v>57</v>
      </c>
    </row>
    <row r="33" spans="1:8" x14ac:dyDescent="0.2">
      <c r="A33" t="s">
        <v>209</v>
      </c>
      <c r="B33" s="4">
        <v>0</v>
      </c>
      <c r="C33" s="4">
        <v>0.14035087719298245</v>
      </c>
      <c r="D33" s="4">
        <v>0.50877192982456143</v>
      </c>
      <c r="E33" s="4">
        <v>0</v>
      </c>
      <c r="F33" s="4">
        <v>5.2631578947368418E-2</v>
      </c>
      <c r="G33" s="4">
        <v>0.2982456140350877</v>
      </c>
    </row>
    <row r="34" spans="1:8" x14ac:dyDescent="0.2">
      <c r="A34" t="s">
        <v>207</v>
      </c>
      <c r="B34">
        <v>3</v>
      </c>
      <c r="C34">
        <v>190</v>
      </c>
      <c r="D34">
        <v>584</v>
      </c>
      <c r="E34">
        <v>19</v>
      </c>
      <c r="F34">
        <v>26</v>
      </c>
      <c r="G34">
        <v>237</v>
      </c>
      <c r="H34">
        <v>1059</v>
      </c>
    </row>
    <row r="35" spans="1:8" x14ac:dyDescent="0.2">
      <c r="A35" t="s">
        <v>210</v>
      </c>
      <c r="B35" s="4">
        <v>2.8328611898016999E-3</v>
      </c>
      <c r="C35" s="4">
        <v>0.17941454202077431</v>
      </c>
      <c r="D35" s="4">
        <v>0.55146364494806421</v>
      </c>
      <c r="E35" s="4">
        <v>1.794145420207743E-2</v>
      </c>
      <c r="F35" s="4">
        <v>2.4551463644948063E-2</v>
      </c>
      <c r="G35" s="4">
        <v>0.22379603399433429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95324-C019-1048-B0A9-99310DB284B6}">
  <dimension ref="A1:C57"/>
  <sheetViews>
    <sheetView topLeftCell="A2" workbookViewId="0">
      <selection activeCell="M47" sqref="M47"/>
    </sheetView>
  </sheetViews>
  <sheetFormatPr baseColWidth="10" defaultRowHeight="16" x14ac:dyDescent="0.2"/>
  <cols>
    <col min="1" max="1" width="21.1640625" customWidth="1"/>
  </cols>
  <sheetData>
    <row r="1" spans="1:3" x14ac:dyDescent="0.2">
      <c r="A1" s="1" t="s">
        <v>245</v>
      </c>
      <c r="B1" s="1" t="s">
        <v>296</v>
      </c>
      <c r="C1" s="1" t="s">
        <v>215</v>
      </c>
    </row>
    <row r="2" spans="1:3" x14ac:dyDescent="0.2">
      <c r="A2" t="s">
        <v>270</v>
      </c>
      <c r="B2">
        <v>283</v>
      </c>
      <c r="C2" s="4">
        <f>_xlfn.PERCENTOF(B2,B$57)</f>
        <v>9.4870935300033529E-2</v>
      </c>
    </row>
    <row r="3" spans="1:3" x14ac:dyDescent="0.2">
      <c r="A3" t="s">
        <v>216</v>
      </c>
      <c r="B3">
        <v>26</v>
      </c>
      <c r="C3" s="4">
        <f t="shared" ref="C3:C56" si="0">_xlfn.PERCENTOF(B3,B$57)</f>
        <v>8.7160576600737519E-3</v>
      </c>
    </row>
    <row r="4" spans="1:3" x14ac:dyDescent="0.2">
      <c r="A4" t="s">
        <v>271</v>
      </c>
      <c r="B4">
        <v>103</v>
      </c>
      <c r="C4" s="4">
        <f t="shared" si="0"/>
        <v>3.4528997653369094E-2</v>
      </c>
    </row>
    <row r="5" spans="1:3" x14ac:dyDescent="0.2">
      <c r="A5" s="1" t="s">
        <v>217</v>
      </c>
      <c r="B5" s="1">
        <f>SUM(B2:B4)</f>
        <v>412</v>
      </c>
      <c r="C5" s="6">
        <f t="shared" si="0"/>
        <v>0.13811599061347637</v>
      </c>
    </row>
    <row r="6" spans="1:3" x14ac:dyDescent="0.2">
      <c r="A6" t="s">
        <v>272</v>
      </c>
      <c r="B6">
        <v>11</v>
      </c>
      <c r="C6" s="4">
        <f t="shared" si="0"/>
        <v>3.6875628561850488E-3</v>
      </c>
    </row>
    <row r="7" spans="1:3" x14ac:dyDescent="0.2">
      <c r="A7" t="s">
        <v>273</v>
      </c>
      <c r="B7">
        <v>103</v>
      </c>
      <c r="C7" s="4">
        <f t="shared" si="0"/>
        <v>3.4528997653369094E-2</v>
      </c>
    </row>
    <row r="8" spans="1:3" x14ac:dyDescent="0.2">
      <c r="A8" t="s">
        <v>274</v>
      </c>
      <c r="B8">
        <v>18</v>
      </c>
      <c r="C8" s="4">
        <f t="shared" si="0"/>
        <v>6.0341937646664432E-3</v>
      </c>
    </row>
    <row r="9" spans="1:3" x14ac:dyDescent="0.2">
      <c r="A9" s="1" t="s">
        <v>275</v>
      </c>
      <c r="B9" s="1">
        <f>SUM(B6:B8)</f>
        <v>132</v>
      </c>
      <c r="C9" s="6">
        <f t="shared" si="0"/>
        <v>4.425075427422058E-2</v>
      </c>
    </row>
    <row r="10" spans="1:3" x14ac:dyDescent="0.2">
      <c r="A10" t="s">
        <v>218</v>
      </c>
      <c r="B10">
        <v>3</v>
      </c>
      <c r="C10" s="4">
        <f t="shared" si="0"/>
        <v>1.0056989607777405E-3</v>
      </c>
    </row>
    <row r="11" spans="1:3" x14ac:dyDescent="0.2">
      <c r="A11" t="s">
        <v>219</v>
      </c>
      <c r="B11">
        <v>4</v>
      </c>
      <c r="C11" s="4">
        <f t="shared" si="0"/>
        <v>1.3409319477036541E-3</v>
      </c>
    </row>
    <row r="12" spans="1:3" x14ac:dyDescent="0.2">
      <c r="A12" t="s">
        <v>220</v>
      </c>
      <c r="B12">
        <v>16</v>
      </c>
      <c r="C12" s="4">
        <f t="shared" si="0"/>
        <v>5.3637277908146165E-3</v>
      </c>
    </row>
    <row r="13" spans="1:3" x14ac:dyDescent="0.2">
      <c r="A13" t="s">
        <v>221</v>
      </c>
      <c r="B13">
        <v>90</v>
      </c>
      <c r="C13" s="4">
        <f t="shared" si="0"/>
        <v>3.0170968823332214E-2</v>
      </c>
    </row>
    <row r="14" spans="1:3" x14ac:dyDescent="0.2">
      <c r="A14" t="s">
        <v>222</v>
      </c>
      <c r="B14">
        <v>18</v>
      </c>
      <c r="C14" s="4">
        <f t="shared" si="0"/>
        <v>6.0341937646664432E-3</v>
      </c>
    </row>
    <row r="15" spans="1:3" x14ac:dyDescent="0.2">
      <c r="A15" t="s">
        <v>223</v>
      </c>
      <c r="B15">
        <v>3</v>
      </c>
      <c r="C15" s="4">
        <f t="shared" si="0"/>
        <v>1.0056989607777405E-3</v>
      </c>
    </row>
    <row r="16" spans="1:3" x14ac:dyDescent="0.2">
      <c r="A16" s="1" t="s">
        <v>276</v>
      </c>
      <c r="B16" s="1">
        <f>SUM(B10:B15)</f>
        <v>134</v>
      </c>
      <c r="C16" s="6">
        <f t="shared" si="0"/>
        <v>4.4921220248072408E-2</v>
      </c>
    </row>
    <row r="17" spans="1:3" x14ac:dyDescent="0.2">
      <c r="A17" t="s">
        <v>224</v>
      </c>
      <c r="B17">
        <v>16</v>
      </c>
      <c r="C17" s="4">
        <f t="shared" si="0"/>
        <v>5.3637277908146165E-3</v>
      </c>
    </row>
    <row r="18" spans="1:3" x14ac:dyDescent="0.2">
      <c r="A18" t="s">
        <v>225</v>
      </c>
      <c r="B18">
        <v>13</v>
      </c>
      <c r="C18" s="4">
        <f t="shared" si="0"/>
        <v>4.3580288300368759E-3</v>
      </c>
    </row>
    <row r="19" spans="1:3" x14ac:dyDescent="0.2">
      <c r="A19" t="s">
        <v>226</v>
      </c>
      <c r="B19">
        <v>1</v>
      </c>
      <c r="C19" s="4">
        <f t="shared" si="0"/>
        <v>3.3523298692591353E-4</v>
      </c>
    </row>
    <row r="20" spans="1:3" x14ac:dyDescent="0.2">
      <c r="A20" t="s">
        <v>227</v>
      </c>
      <c r="B20">
        <v>18</v>
      </c>
      <c r="C20" s="4">
        <f t="shared" si="0"/>
        <v>6.0341937646664432E-3</v>
      </c>
    </row>
    <row r="21" spans="1:3" x14ac:dyDescent="0.2">
      <c r="A21" t="s">
        <v>228</v>
      </c>
      <c r="B21">
        <v>69</v>
      </c>
      <c r="C21" s="4">
        <f t="shared" si="0"/>
        <v>2.3131076097888031E-2</v>
      </c>
    </row>
    <row r="22" spans="1:3" x14ac:dyDescent="0.2">
      <c r="A22" s="1" t="s">
        <v>229</v>
      </c>
      <c r="B22" s="1">
        <f>SUM(B17:B21)</f>
        <v>117</v>
      </c>
      <c r="C22" s="6">
        <f t="shared" si="0"/>
        <v>3.922225947033188E-2</v>
      </c>
    </row>
    <row r="23" spans="1:3" x14ac:dyDescent="0.2">
      <c r="A23" t="s">
        <v>277</v>
      </c>
      <c r="B23">
        <v>17</v>
      </c>
      <c r="C23" s="4">
        <f t="shared" si="0"/>
        <v>5.6989607777405294E-3</v>
      </c>
    </row>
    <row r="24" spans="1:3" x14ac:dyDescent="0.2">
      <c r="A24" t="s">
        <v>278</v>
      </c>
      <c r="B24">
        <v>349</v>
      </c>
      <c r="C24" s="4">
        <f t="shared" si="0"/>
        <v>0.11699631243714381</v>
      </c>
    </row>
    <row r="25" spans="1:3" x14ac:dyDescent="0.2">
      <c r="A25" t="s">
        <v>279</v>
      </c>
      <c r="B25">
        <v>9</v>
      </c>
      <c r="C25" s="4">
        <f t="shared" si="0"/>
        <v>3.0170968823332216E-3</v>
      </c>
    </row>
    <row r="26" spans="1:3" x14ac:dyDescent="0.2">
      <c r="A26" t="s">
        <v>280</v>
      </c>
      <c r="B26">
        <v>7</v>
      </c>
      <c r="C26" s="4">
        <f t="shared" si="0"/>
        <v>2.3466309084813944E-3</v>
      </c>
    </row>
    <row r="27" spans="1:3" x14ac:dyDescent="0.2">
      <c r="A27" t="s">
        <v>281</v>
      </c>
      <c r="B27">
        <v>12</v>
      </c>
      <c r="C27" s="4">
        <f t="shared" si="0"/>
        <v>4.0227958431109621E-3</v>
      </c>
    </row>
    <row r="28" spans="1:3" x14ac:dyDescent="0.2">
      <c r="A28" t="s">
        <v>282</v>
      </c>
      <c r="B28">
        <v>3</v>
      </c>
      <c r="C28" s="4">
        <f t="shared" si="0"/>
        <v>1.0056989607777405E-3</v>
      </c>
    </row>
    <row r="29" spans="1:3" x14ac:dyDescent="0.2">
      <c r="A29" t="s">
        <v>283</v>
      </c>
      <c r="B29">
        <v>2</v>
      </c>
      <c r="C29" s="4">
        <f t="shared" si="0"/>
        <v>6.7046597385182706E-4</v>
      </c>
    </row>
    <row r="30" spans="1:3" x14ac:dyDescent="0.2">
      <c r="A30" t="s">
        <v>284</v>
      </c>
      <c r="B30">
        <v>2</v>
      </c>
      <c r="C30" s="4">
        <f t="shared" si="0"/>
        <v>6.7046597385182706E-4</v>
      </c>
    </row>
    <row r="31" spans="1:3" x14ac:dyDescent="0.2">
      <c r="A31" t="s">
        <v>285</v>
      </c>
      <c r="B31">
        <v>84</v>
      </c>
      <c r="C31" s="4">
        <f t="shared" si="0"/>
        <v>2.8159570901776735E-2</v>
      </c>
    </row>
    <row r="32" spans="1:3" x14ac:dyDescent="0.2">
      <c r="A32" t="s">
        <v>286</v>
      </c>
      <c r="B32">
        <v>39</v>
      </c>
      <c r="C32" s="4">
        <f t="shared" si="0"/>
        <v>1.3074086490110626E-2</v>
      </c>
    </row>
    <row r="33" spans="1:3" x14ac:dyDescent="0.2">
      <c r="A33" t="s">
        <v>287</v>
      </c>
      <c r="B33">
        <v>453</v>
      </c>
      <c r="C33" s="4">
        <f t="shared" si="0"/>
        <v>0.15186054307743882</v>
      </c>
    </row>
    <row r="34" spans="1:3" x14ac:dyDescent="0.2">
      <c r="A34" s="1" t="s">
        <v>230</v>
      </c>
      <c r="B34" s="1">
        <f>SUM(B23:B33)</f>
        <v>977</v>
      </c>
      <c r="C34" s="6">
        <f t="shared" si="0"/>
        <v>0.32752262822661748</v>
      </c>
    </row>
    <row r="35" spans="1:3" x14ac:dyDescent="0.2">
      <c r="A35" t="s">
        <v>231</v>
      </c>
      <c r="B35">
        <v>106</v>
      </c>
      <c r="C35" s="4">
        <f t="shared" si="0"/>
        <v>3.5534696614146835E-2</v>
      </c>
    </row>
    <row r="36" spans="1:3" x14ac:dyDescent="0.2">
      <c r="A36" t="s">
        <v>232</v>
      </c>
      <c r="B36">
        <v>80</v>
      </c>
      <c r="C36" s="4">
        <f t="shared" si="0"/>
        <v>2.681863895407308E-2</v>
      </c>
    </row>
    <row r="37" spans="1:3" x14ac:dyDescent="0.2">
      <c r="A37" t="s">
        <v>233</v>
      </c>
      <c r="B37">
        <v>3</v>
      </c>
      <c r="C37" s="4">
        <f t="shared" si="0"/>
        <v>1.0056989607777405E-3</v>
      </c>
    </row>
    <row r="38" spans="1:3" x14ac:dyDescent="0.2">
      <c r="A38" t="s">
        <v>234</v>
      </c>
      <c r="B38">
        <v>21</v>
      </c>
      <c r="C38" s="4">
        <f t="shared" si="0"/>
        <v>7.0398927254441837E-3</v>
      </c>
    </row>
    <row r="39" spans="1:3" x14ac:dyDescent="0.2">
      <c r="A39" t="s">
        <v>235</v>
      </c>
      <c r="B39">
        <v>10</v>
      </c>
      <c r="C39" s="4">
        <f t="shared" si="0"/>
        <v>3.352329869259135E-3</v>
      </c>
    </row>
    <row r="40" spans="1:3" x14ac:dyDescent="0.2">
      <c r="A40" s="1" t="s">
        <v>236</v>
      </c>
      <c r="B40" s="1">
        <f>SUM(B35:B39)</f>
        <v>220</v>
      </c>
      <c r="C40" s="6">
        <f t="shared" si="0"/>
        <v>7.3751257123700967E-2</v>
      </c>
    </row>
    <row r="41" spans="1:3" x14ac:dyDescent="0.2">
      <c r="A41" t="s">
        <v>237</v>
      </c>
      <c r="B41">
        <v>9</v>
      </c>
      <c r="C41" s="4">
        <f t="shared" si="0"/>
        <v>3.0170968823332216E-3</v>
      </c>
    </row>
    <row r="42" spans="1:3" x14ac:dyDescent="0.2">
      <c r="A42" t="s">
        <v>238</v>
      </c>
      <c r="B42">
        <v>57</v>
      </c>
      <c r="C42" s="4">
        <f t="shared" si="0"/>
        <v>1.9108280254777069E-2</v>
      </c>
    </row>
    <row r="43" spans="1:3" x14ac:dyDescent="0.2">
      <c r="A43" t="s">
        <v>239</v>
      </c>
      <c r="B43">
        <v>7</v>
      </c>
      <c r="C43" s="4">
        <f t="shared" si="0"/>
        <v>2.3466309084813944E-3</v>
      </c>
    </row>
    <row r="44" spans="1:3" x14ac:dyDescent="0.2">
      <c r="A44" s="1" t="s">
        <v>240</v>
      </c>
      <c r="B44" s="1">
        <f>SUM(B41:B43)</f>
        <v>73</v>
      </c>
      <c r="C44" s="6">
        <f t="shared" si="0"/>
        <v>2.4472008045591687E-2</v>
      </c>
    </row>
    <row r="45" spans="1:3" x14ac:dyDescent="0.2">
      <c r="A45" t="s">
        <v>288</v>
      </c>
      <c r="B45">
        <v>24</v>
      </c>
      <c r="C45" s="4">
        <f t="shared" si="0"/>
        <v>8.0455916862219243E-3</v>
      </c>
    </row>
    <row r="46" spans="1:3" x14ac:dyDescent="0.2">
      <c r="A46" t="s">
        <v>241</v>
      </c>
      <c r="B46">
        <v>14</v>
      </c>
      <c r="C46" s="4">
        <f t="shared" si="0"/>
        <v>4.6932618169627889E-3</v>
      </c>
    </row>
    <row r="47" spans="1:3" x14ac:dyDescent="0.2">
      <c r="A47" t="s">
        <v>242</v>
      </c>
      <c r="B47">
        <v>21</v>
      </c>
      <c r="C47" s="4">
        <f t="shared" si="0"/>
        <v>7.0398927254441837E-3</v>
      </c>
    </row>
    <row r="48" spans="1:3" x14ac:dyDescent="0.2">
      <c r="A48" s="1" t="s">
        <v>243</v>
      </c>
      <c r="B48" s="1">
        <f>SUM(B45:B47)</f>
        <v>59</v>
      </c>
      <c r="C48" s="6">
        <f t="shared" si="0"/>
        <v>1.9778746228628897E-2</v>
      </c>
    </row>
    <row r="49" spans="1:3" x14ac:dyDescent="0.2">
      <c r="A49" t="s">
        <v>289</v>
      </c>
      <c r="B49">
        <v>616</v>
      </c>
      <c r="C49" s="4">
        <f t="shared" si="0"/>
        <v>0.20650351994636273</v>
      </c>
    </row>
    <row r="50" spans="1:3" x14ac:dyDescent="0.2">
      <c r="A50" t="s">
        <v>290</v>
      </c>
      <c r="B50">
        <v>66</v>
      </c>
      <c r="C50" s="4">
        <f t="shared" si="0"/>
        <v>2.212537713711029E-2</v>
      </c>
    </row>
    <row r="51" spans="1:3" x14ac:dyDescent="0.2">
      <c r="A51" t="s">
        <v>291</v>
      </c>
      <c r="B51">
        <v>28</v>
      </c>
      <c r="C51" s="4">
        <f t="shared" si="0"/>
        <v>9.3865236339255777E-3</v>
      </c>
    </row>
    <row r="52" spans="1:3" x14ac:dyDescent="0.2">
      <c r="A52" t="s">
        <v>292</v>
      </c>
      <c r="B52">
        <v>56</v>
      </c>
      <c r="C52" s="4">
        <f t="shared" si="0"/>
        <v>1.8773047267851155E-2</v>
      </c>
    </row>
    <row r="53" spans="1:3" x14ac:dyDescent="0.2">
      <c r="A53" t="s">
        <v>293</v>
      </c>
      <c r="B53">
        <v>41</v>
      </c>
      <c r="C53" s="4">
        <f t="shared" si="0"/>
        <v>1.3744552463962454E-2</v>
      </c>
    </row>
    <row r="54" spans="1:3" x14ac:dyDescent="0.2">
      <c r="A54" t="s">
        <v>294</v>
      </c>
      <c r="B54">
        <v>15</v>
      </c>
      <c r="C54" s="4">
        <f t="shared" si="0"/>
        <v>5.0284948038887027E-3</v>
      </c>
    </row>
    <row r="55" spans="1:3" x14ac:dyDescent="0.2">
      <c r="A55" t="s">
        <v>295</v>
      </c>
      <c r="B55">
        <v>37</v>
      </c>
      <c r="C55" s="4">
        <f t="shared" si="0"/>
        <v>1.24036205162588E-2</v>
      </c>
    </row>
    <row r="56" spans="1:3" x14ac:dyDescent="0.2">
      <c r="A56" s="1" t="s">
        <v>244</v>
      </c>
      <c r="B56" s="1">
        <v>859</v>
      </c>
      <c r="C56" s="6">
        <f t="shared" si="0"/>
        <v>0.28796513576935973</v>
      </c>
    </row>
    <row r="57" spans="1:3" x14ac:dyDescent="0.2">
      <c r="A57" t="s">
        <v>10</v>
      </c>
      <c r="B57">
        <f>SUM(B56,B48,B44,B40,B34,B22,B16,B9,B5)</f>
        <v>2983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Articles by organisation</vt:lpstr>
      <vt:lpstr>Claim type frequencies</vt:lpstr>
      <vt:lpstr>Issue type frequencies</vt:lpstr>
      <vt:lpstr>Tasks of justification frequenc</vt:lpstr>
      <vt:lpstr>Comparisons</vt:lpstr>
      <vt:lpstr>Verdicts</vt:lpstr>
      <vt:lpstr>Verdicts by claim</vt:lpstr>
      <vt:lpstr>Verdicts by issue</vt:lpstr>
      <vt:lpstr>Sources</vt:lpstr>
      <vt:lpstr>Sources by justification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2025-06-20T08:48:25Z</dcterms:created>
  <dcterms:modified xsi:type="dcterms:W3CDTF">2025-06-21T12:51:02Z</dcterms:modified>
</cp:coreProperties>
</file>