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https://livelancsac-my.sharepoint.com/personal/larbir_lancaster_ac_uk/Documents/FromBox/CONCRETE IMPACTS/Data/"/>
    </mc:Choice>
  </mc:AlternateContent>
  <xr:revisionPtr revIDLastSave="26" documentId="8_{D7D1F8B0-25FE-43AF-8226-D858160B8E29}" xr6:coauthVersionLast="47" xr6:coauthVersionMax="47" xr10:uidLastSave="{D343CD9A-1BC9-45FE-95D3-8474B53B8B7A}"/>
  <bookViews>
    <workbookView xWindow="-110" yWindow="-110" windowWidth="19420" windowHeight="11500" xr2:uid="{A795A8C2-158C-45D3-B2EE-4D91CFBC3481}"/>
  </bookViews>
  <sheets>
    <sheet name="Metadata" sheetId="2" r:id="rId1"/>
    <sheet name="Baghdad Wall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5" i="1" l="1"/>
  <c r="D124" i="1"/>
  <c r="E124" i="1" s="1"/>
  <c r="F124" i="1" s="1"/>
  <c r="D123" i="1"/>
  <c r="E123" i="1" s="1"/>
  <c r="F123" i="1" s="1"/>
  <c r="D122" i="1"/>
  <c r="E122" i="1" s="1"/>
  <c r="F122" i="1" s="1"/>
  <c r="D121" i="1"/>
  <c r="E121" i="1" s="1"/>
  <c r="F121" i="1" s="1"/>
  <c r="D120" i="1"/>
  <c r="E120" i="1" s="1"/>
  <c r="F120" i="1" s="1"/>
  <c r="D119" i="1"/>
  <c r="E119" i="1" s="1"/>
  <c r="F119" i="1" s="1"/>
  <c r="D118" i="1"/>
  <c r="E118" i="1" s="1"/>
  <c r="F118" i="1" s="1"/>
  <c r="D117" i="1"/>
  <c r="E117" i="1" s="1"/>
  <c r="F117" i="1" s="1"/>
  <c r="E116" i="1"/>
  <c r="F116" i="1" s="1"/>
  <c r="D116" i="1"/>
  <c r="D115" i="1"/>
  <c r="E115" i="1" s="1"/>
  <c r="F115" i="1" s="1"/>
  <c r="D114" i="1"/>
  <c r="E114" i="1" s="1"/>
  <c r="F114" i="1" s="1"/>
  <c r="D113" i="1"/>
  <c r="E113" i="1" s="1"/>
  <c r="F113" i="1" s="1"/>
  <c r="D112" i="1"/>
  <c r="E112" i="1" s="1"/>
  <c r="F112" i="1" s="1"/>
  <c r="D111" i="1"/>
  <c r="E111" i="1" s="1"/>
  <c r="F111" i="1" s="1"/>
  <c r="D110" i="1"/>
  <c r="E110" i="1" s="1"/>
  <c r="F110" i="1" s="1"/>
  <c r="E109" i="1"/>
  <c r="F109" i="1" s="1"/>
  <c r="D109" i="1"/>
  <c r="D108" i="1"/>
  <c r="E108" i="1" s="1"/>
  <c r="F108" i="1" s="1"/>
  <c r="D107" i="1"/>
  <c r="E107" i="1" s="1"/>
  <c r="F107" i="1" s="1"/>
  <c r="D106" i="1"/>
  <c r="E106" i="1" s="1"/>
  <c r="F106" i="1" s="1"/>
  <c r="D105" i="1"/>
  <c r="E105" i="1" s="1"/>
  <c r="F105" i="1" s="1"/>
  <c r="D104" i="1"/>
  <c r="E104" i="1" s="1"/>
  <c r="F104" i="1" s="1"/>
  <c r="D103" i="1"/>
  <c r="E103" i="1" s="1"/>
  <c r="F103" i="1" s="1"/>
  <c r="D102" i="1"/>
  <c r="E102" i="1" s="1"/>
  <c r="F102" i="1" s="1"/>
  <c r="D101" i="1"/>
  <c r="E101" i="1" s="1"/>
  <c r="F101" i="1" s="1"/>
  <c r="E100" i="1"/>
  <c r="F100" i="1" s="1"/>
  <c r="D100" i="1"/>
  <c r="D99" i="1"/>
  <c r="E99" i="1" s="1"/>
  <c r="F99" i="1" s="1"/>
  <c r="D98" i="1"/>
  <c r="E98" i="1" s="1"/>
  <c r="F98" i="1" s="1"/>
  <c r="D97" i="1"/>
  <c r="E97" i="1" s="1"/>
  <c r="F97" i="1" s="1"/>
  <c r="D96" i="1"/>
  <c r="E96" i="1" s="1"/>
  <c r="F96" i="1" s="1"/>
  <c r="D95" i="1"/>
  <c r="D125" i="1" s="1"/>
  <c r="C90" i="1"/>
  <c r="C127" i="1" s="1"/>
  <c r="D89" i="1"/>
  <c r="E89" i="1" s="1"/>
  <c r="F89" i="1" s="1"/>
  <c r="D88" i="1"/>
  <c r="E88" i="1" s="1"/>
  <c r="F88" i="1" s="1"/>
  <c r="D87" i="1"/>
  <c r="E87" i="1" s="1"/>
  <c r="F87" i="1" s="1"/>
  <c r="D86" i="1"/>
  <c r="E86" i="1" s="1"/>
  <c r="F86" i="1" s="1"/>
  <c r="D85" i="1"/>
  <c r="E85" i="1" s="1"/>
  <c r="F85" i="1" s="1"/>
  <c r="E84" i="1"/>
  <c r="F84" i="1" s="1"/>
  <c r="D84" i="1"/>
  <c r="D83" i="1"/>
  <c r="E83" i="1" s="1"/>
  <c r="F83" i="1" s="1"/>
  <c r="D82" i="1"/>
  <c r="E82" i="1" s="1"/>
  <c r="F82" i="1" s="1"/>
  <c r="D81" i="1"/>
  <c r="E81" i="1" s="1"/>
  <c r="F81" i="1" s="1"/>
  <c r="D80" i="1"/>
  <c r="E80" i="1" s="1"/>
  <c r="F80" i="1" s="1"/>
  <c r="D79" i="1"/>
  <c r="E79" i="1" s="1"/>
  <c r="F79" i="1" s="1"/>
  <c r="D78" i="1"/>
  <c r="E78" i="1" s="1"/>
  <c r="F78" i="1" s="1"/>
  <c r="D77" i="1"/>
  <c r="E77" i="1" s="1"/>
  <c r="F77" i="1" s="1"/>
  <c r="D76" i="1"/>
  <c r="E76" i="1" s="1"/>
  <c r="F76" i="1" s="1"/>
  <c r="E75" i="1"/>
  <c r="F75" i="1" s="1"/>
  <c r="D75" i="1"/>
  <c r="D74" i="1"/>
  <c r="E74" i="1" s="1"/>
  <c r="F74" i="1" s="1"/>
  <c r="D73" i="1"/>
  <c r="E73" i="1" s="1"/>
  <c r="F73" i="1" s="1"/>
  <c r="D72" i="1"/>
  <c r="E72" i="1" s="1"/>
  <c r="F72" i="1" s="1"/>
  <c r="D71" i="1"/>
  <c r="E71" i="1" s="1"/>
  <c r="F71" i="1" s="1"/>
  <c r="D70" i="1"/>
  <c r="E70" i="1" s="1"/>
  <c r="F70" i="1" s="1"/>
  <c r="D69" i="1"/>
  <c r="E69" i="1" s="1"/>
  <c r="F69" i="1" s="1"/>
  <c r="E68" i="1"/>
  <c r="F68" i="1" s="1"/>
  <c r="D68" i="1"/>
  <c r="D67" i="1"/>
  <c r="E67" i="1" s="1"/>
  <c r="F67" i="1" s="1"/>
  <c r="D66" i="1"/>
  <c r="E66" i="1" s="1"/>
  <c r="F66" i="1" s="1"/>
  <c r="D65" i="1"/>
  <c r="E65" i="1" s="1"/>
  <c r="F65" i="1" s="1"/>
  <c r="D64" i="1"/>
  <c r="E64" i="1" s="1"/>
  <c r="F64" i="1" s="1"/>
  <c r="D63" i="1"/>
  <c r="E63" i="1" s="1"/>
  <c r="F63" i="1" s="1"/>
  <c r="D62" i="1"/>
  <c r="E62" i="1" s="1"/>
  <c r="F62" i="1" s="1"/>
  <c r="D61" i="1"/>
  <c r="E61" i="1" s="1"/>
  <c r="F61" i="1" s="1"/>
  <c r="D60" i="1"/>
  <c r="E60" i="1" s="1"/>
  <c r="F60" i="1" s="1"/>
  <c r="E59" i="1"/>
  <c r="F59" i="1" s="1"/>
  <c r="D59" i="1"/>
  <c r="D58" i="1"/>
  <c r="E58" i="1" s="1"/>
  <c r="F58" i="1" s="1"/>
  <c r="D57" i="1"/>
  <c r="E57" i="1" s="1"/>
  <c r="F57" i="1" s="1"/>
  <c r="D56" i="1"/>
  <c r="E56" i="1" s="1"/>
  <c r="F56" i="1" s="1"/>
  <c r="D55" i="1"/>
  <c r="E55" i="1" s="1"/>
  <c r="F55" i="1" s="1"/>
  <c r="D54" i="1"/>
  <c r="E54" i="1" s="1"/>
  <c r="F54" i="1" s="1"/>
  <c r="D53" i="1"/>
  <c r="E53" i="1" s="1"/>
  <c r="F53" i="1" s="1"/>
  <c r="E52" i="1"/>
  <c r="F52" i="1" s="1"/>
  <c r="D52" i="1"/>
  <c r="D51" i="1"/>
  <c r="E51" i="1" s="1"/>
  <c r="F51" i="1" s="1"/>
  <c r="D50" i="1"/>
  <c r="E50" i="1" s="1"/>
  <c r="F50" i="1" s="1"/>
  <c r="D49" i="1"/>
  <c r="E49" i="1" s="1"/>
  <c r="F49" i="1" s="1"/>
  <c r="D48" i="1"/>
  <c r="E48" i="1" s="1"/>
  <c r="F48" i="1" s="1"/>
  <c r="D47" i="1"/>
  <c r="E47" i="1" s="1"/>
  <c r="F47" i="1" s="1"/>
  <c r="D46" i="1"/>
  <c r="E46" i="1" s="1"/>
  <c r="F46" i="1" s="1"/>
  <c r="D45" i="1"/>
  <c r="E45" i="1" s="1"/>
  <c r="F45" i="1" s="1"/>
  <c r="D44" i="1"/>
  <c r="E44" i="1" s="1"/>
  <c r="F44" i="1" s="1"/>
  <c r="E43" i="1"/>
  <c r="F43" i="1" s="1"/>
  <c r="D43" i="1"/>
  <c r="D42" i="1"/>
  <c r="E42" i="1" s="1"/>
  <c r="F42" i="1" s="1"/>
  <c r="D41" i="1"/>
  <c r="E41" i="1" s="1"/>
  <c r="F41" i="1" s="1"/>
  <c r="D40" i="1"/>
  <c r="E40" i="1" s="1"/>
  <c r="F40" i="1" s="1"/>
  <c r="D39" i="1"/>
  <c r="E39" i="1" s="1"/>
  <c r="F39" i="1" s="1"/>
  <c r="D38" i="1"/>
  <c r="E38" i="1" s="1"/>
  <c r="F38" i="1" s="1"/>
  <c r="D37" i="1"/>
  <c r="E37" i="1" s="1"/>
  <c r="F37" i="1" s="1"/>
  <c r="E36" i="1"/>
  <c r="F36" i="1" s="1"/>
  <c r="D36" i="1"/>
  <c r="D35" i="1"/>
  <c r="E35" i="1" s="1"/>
  <c r="F35" i="1" s="1"/>
  <c r="D34" i="1"/>
  <c r="E34" i="1" s="1"/>
  <c r="F34" i="1" s="1"/>
  <c r="D33" i="1"/>
  <c r="E33" i="1" s="1"/>
  <c r="F33" i="1" s="1"/>
  <c r="D32" i="1"/>
  <c r="E32" i="1" s="1"/>
  <c r="F32" i="1" s="1"/>
  <c r="D31" i="1"/>
  <c r="E31" i="1" s="1"/>
  <c r="F31" i="1" s="1"/>
  <c r="D30" i="1"/>
  <c r="E30" i="1" s="1"/>
  <c r="F30" i="1" s="1"/>
  <c r="D29" i="1"/>
  <c r="E29" i="1" s="1"/>
  <c r="F29" i="1" s="1"/>
  <c r="D28" i="1"/>
  <c r="E28" i="1" s="1"/>
  <c r="F28" i="1" s="1"/>
  <c r="E27" i="1"/>
  <c r="F27" i="1" s="1"/>
  <c r="D27" i="1"/>
  <c r="D26" i="1"/>
  <c r="E26" i="1" s="1"/>
  <c r="F26" i="1" s="1"/>
  <c r="D25" i="1"/>
  <c r="E25" i="1" s="1"/>
  <c r="F25" i="1" s="1"/>
  <c r="D24" i="1"/>
  <c r="E24" i="1" s="1"/>
  <c r="F24" i="1" s="1"/>
  <c r="D23" i="1"/>
  <c r="E23" i="1" s="1"/>
  <c r="F23" i="1" s="1"/>
  <c r="D22" i="1"/>
  <c r="E22" i="1" s="1"/>
  <c r="F22" i="1" s="1"/>
  <c r="D21" i="1"/>
  <c r="E21" i="1" s="1"/>
  <c r="F21" i="1" s="1"/>
  <c r="E20" i="1"/>
  <c r="F20" i="1" s="1"/>
  <c r="D20" i="1"/>
  <c r="D19" i="1"/>
  <c r="E19" i="1" s="1"/>
  <c r="F19" i="1" s="1"/>
  <c r="D18" i="1"/>
  <c r="E18" i="1" s="1"/>
  <c r="F18" i="1" s="1"/>
  <c r="D17" i="1"/>
  <c r="E17" i="1" s="1"/>
  <c r="F17" i="1" s="1"/>
  <c r="D16" i="1"/>
  <c r="E16" i="1" s="1"/>
  <c r="F16" i="1" s="1"/>
  <c r="D15" i="1"/>
  <c r="E15" i="1" s="1"/>
  <c r="F15" i="1" s="1"/>
  <c r="D14" i="1"/>
  <c r="E14" i="1" s="1"/>
  <c r="F14" i="1" s="1"/>
  <c r="D13" i="1"/>
  <c r="E13" i="1" s="1"/>
  <c r="F13" i="1" s="1"/>
  <c r="D12" i="1"/>
  <c r="E12" i="1" s="1"/>
  <c r="F12" i="1" s="1"/>
  <c r="E11" i="1"/>
  <c r="F11" i="1" s="1"/>
  <c r="D11" i="1"/>
  <c r="D10" i="1"/>
  <c r="E10" i="1" s="1"/>
  <c r="F10" i="1" s="1"/>
  <c r="D9" i="1"/>
  <c r="E9" i="1" s="1"/>
  <c r="F9" i="1" s="1"/>
  <c r="D8" i="1"/>
  <c r="E8" i="1" s="1"/>
  <c r="F8" i="1" s="1"/>
  <c r="D7" i="1"/>
  <c r="E7" i="1" s="1"/>
  <c r="F7" i="1" s="1"/>
  <c r="D6" i="1"/>
  <c r="E6" i="1" s="1"/>
  <c r="F6" i="1" s="1"/>
  <c r="D5" i="1"/>
  <c r="E5" i="1" s="1"/>
  <c r="F5" i="1" s="1"/>
  <c r="E4" i="1"/>
  <c r="F4" i="1" s="1"/>
  <c r="D4" i="1"/>
  <c r="D90" i="1" s="1"/>
  <c r="E95" i="1" l="1"/>
  <c r="E90" i="1"/>
  <c r="F90" i="1" l="1"/>
  <c r="E125" i="1"/>
  <c r="F125" i="1" s="1"/>
  <c r="F95" i="1"/>
  <c r="E127" i="1" l="1"/>
</calcChain>
</file>

<file path=xl/sharedStrings.xml><?xml version="1.0" encoding="utf-8"?>
<sst xmlns="http://schemas.openxmlformats.org/spreadsheetml/2006/main" count="142" uniqueCount="95">
  <si>
    <t>Wall ID</t>
  </si>
  <si>
    <t>Location Name</t>
  </si>
  <si>
    <t>Length (km)</t>
  </si>
  <si>
    <t>Length (m)</t>
  </si>
  <si>
    <t>No. walls units</t>
  </si>
  <si>
    <t>Volume of concrete(av)/m3</t>
  </si>
  <si>
    <t>Scaling factor</t>
  </si>
  <si>
    <t>Nahrain</t>
  </si>
  <si>
    <t>Nahrain/Mu'Alimeen</t>
  </si>
  <si>
    <t>Muradiya</t>
  </si>
  <si>
    <t>Muradiya/Jabur</t>
  </si>
  <si>
    <t>Al Jazair</t>
  </si>
  <si>
    <t>Babil</t>
  </si>
  <si>
    <t>Ta'Mim/ car market</t>
  </si>
  <si>
    <t>Furat</t>
  </si>
  <si>
    <t>Atibba</t>
  </si>
  <si>
    <t>Jahid</t>
  </si>
  <si>
    <t>Firdaws</t>
  </si>
  <si>
    <t>Al Urdan (Jordan Street)</t>
  </si>
  <si>
    <t>Hamra</t>
  </si>
  <si>
    <t>Al Yarnuk</t>
  </si>
  <si>
    <t>Jinub Street</t>
  </si>
  <si>
    <t>Mutanabbi</t>
  </si>
  <si>
    <t>Tashrin</t>
  </si>
  <si>
    <t>Nidal</t>
  </si>
  <si>
    <t>A'Alam</t>
  </si>
  <si>
    <t>Khulafa street/Abakhana</t>
  </si>
  <si>
    <t>Al Qadawi/Muasker Al Rashid St</t>
  </si>
  <si>
    <t>Arab As Saydiyah/Muasker Al Rashid St</t>
  </si>
  <si>
    <t>Baghdad Al Jadeedah</t>
  </si>
  <si>
    <t>Camp Rustamiyah</t>
  </si>
  <si>
    <t>Khansa/ Imam Ali St</t>
  </si>
  <si>
    <t>Khansa/ Dora Expressway</t>
  </si>
  <si>
    <t>South Sadr</t>
  </si>
  <si>
    <t>Shabab/ Idris</t>
  </si>
  <si>
    <t>Mustansiriya</t>
  </si>
  <si>
    <t>Mustansiriya/ Tamuz</t>
  </si>
  <si>
    <t>Qahira</t>
  </si>
  <si>
    <t>Sadr City/Quds</t>
  </si>
  <si>
    <t>Sady City/Quds</t>
  </si>
  <si>
    <t>Quds</t>
  </si>
  <si>
    <t>Sadr City</t>
  </si>
  <si>
    <t>Eden/ Ash Sha'b</t>
  </si>
  <si>
    <t>Ur</t>
  </si>
  <si>
    <t>Sumer</t>
  </si>
  <si>
    <t>Kadhimiya/ Kazimain</t>
  </si>
  <si>
    <t>Kadhimiya/ Mosul Rd</t>
  </si>
  <si>
    <t>Hurriya</t>
  </si>
  <si>
    <t>Hurriya/Hamid</t>
  </si>
  <si>
    <t>Washash</t>
  </si>
  <si>
    <t>Salam/Zidan</t>
  </si>
  <si>
    <t>ADL</t>
  </si>
  <si>
    <t>South Ghazaliya</t>
  </si>
  <si>
    <t>North Ghazaliya</t>
  </si>
  <si>
    <t>North Ghazaliya/Shulah</t>
  </si>
  <si>
    <t>Total</t>
  </si>
  <si>
    <t>No. walls (DoD)</t>
  </si>
  <si>
    <t>Total vol/m3</t>
  </si>
  <si>
    <t>Sayyidiya</t>
  </si>
  <si>
    <t>S'hah</t>
  </si>
  <si>
    <t>Mu'Alimeen/Saha St</t>
  </si>
  <si>
    <t>Al Makanek/Toma</t>
  </si>
  <si>
    <t>Dora</t>
  </si>
  <si>
    <t>Ta'Mim/ Muataz St</t>
  </si>
  <si>
    <t>Umal</t>
  </si>
  <si>
    <t>Janain/Damascus St</t>
  </si>
  <si>
    <t>Green Zone/Qadisaya Expy</t>
  </si>
  <si>
    <t>Green Zone/Zagros</t>
  </si>
  <si>
    <t>Green Zone/Qadisiyah</t>
  </si>
  <si>
    <t>Green zone/Karkh</t>
  </si>
  <si>
    <t>Green zone/Tashrin</t>
  </si>
  <si>
    <t>Firdos Sq/Abu Nawas St</t>
  </si>
  <si>
    <t>National theatre</t>
  </si>
  <si>
    <t>Ar Rasafah/Alwiyah</t>
  </si>
  <si>
    <t>Bab Al Shaikh</t>
  </si>
  <si>
    <t>Tamuz</t>
  </si>
  <si>
    <t>Sadr city/ Ishbilia</t>
  </si>
  <si>
    <t>Sadr city/ Habibia</t>
  </si>
  <si>
    <t>Sadr city/ south</t>
  </si>
  <si>
    <t>Amiriya</t>
  </si>
  <si>
    <t>Tavaran</t>
  </si>
  <si>
    <t>Khadra</t>
  </si>
  <si>
    <t>Adamiya</t>
  </si>
  <si>
    <t>TOTAL</t>
  </si>
  <si>
    <t>Total concrete walls</t>
  </si>
  <si>
    <t>Description</t>
  </si>
  <si>
    <t>Data source</t>
  </si>
  <si>
    <t>Methodology</t>
  </si>
  <si>
    <t>The total length of blast and neighbourhood wall was extracted using Fiji ImageJ software (Schindelin et al. 2012) from an infographic of concrete walls in Baghdad developed by Izady (2020) for the Gulf 2000 Project at Columbia University, a repository of infographics and maps of demographic and socio-political indicators of the Gulf Region</t>
  </si>
  <si>
    <t>Blast protection walls (Assumed all DoD dimensions)</t>
  </si>
  <si>
    <t>Neighbourhood walls- length of a single t-wall is 2.5m (Department for Defence t-wall dimension)</t>
  </si>
  <si>
    <t>This data contains the length of walls used at various locations in Baghdad during the US combat operations from 2003-2008. The walls were used for two main purposes- (i) protection against blast and (ii) enclosing neighbourhoods to curtail inter tribal conflict. This data therefore separates the walls used for these porpuses</t>
  </si>
  <si>
    <t xml:space="preserve">References </t>
  </si>
  <si>
    <t>Given the different types of walls used in Baghdad from various producers, we used the dimentions specified by the US Department of Defence to compute the number of t-walls after the length of walls has been estimated. Based on the dimensions, the volume of a single t-walls was computed as 2.69 cubic metres. The length of each is 2.5 m</t>
  </si>
  <si>
    <r>
      <rPr>
        <b/>
        <sz val="10"/>
        <color theme="1"/>
        <rFont val="Arial"/>
        <family val="2"/>
      </rPr>
      <t>(i)</t>
    </r>
    <r>
      <rPr>
        <sz val="10"/>
        <color theme="1"/>
        <rFont val="Arial"/>
        <family val="2"/>
      </rPr>
      <t xml:space="preserve"> Izady M (2020) Urban unplanning: How violence, walls, and segregation destroyed the urban fabric of Baghdad. Journal of Planning History 19(1): 52–68 </t>
    </r>
    <r>
      <rPr>
        <b/>
        <sz val="10"/>
        <color theme="1"/>
        <rFont val="Arial"/>
        <family val="2"/>
      </rPr>
      <t xml:space="preserve">(ii) </t>
    </r>
    <r>
      <rPr>
        <sz val="10"/>
        <color theme="1"/>
        <rFont val="Arial"/>
        <family val="2"/>
      </rPr>
      <t xml:space="preserve">Obaid M S (2014) “ Behind the Blast Wall: Walls of Post-Occupation Baghdad.” Unpublished Master's thesis, Bauhaus-Universität Weimar </t>
    </r>
    <r>
      <rPr>
        <b/>
        <sz val="10"/>
        <color theme="1"/>
        <rFont val="Arial"/>
        <family val="2"/>
      </rPr>
      <t>(iii)</t>
    </r>
    <r>
      <rPr>
        <sz val="10"/>
        <color theme="1"/>
        <rFont val="Arial"/>
        <family val="2"/>
      </rPr>
      <t xml:space="preserve"> USDoD (2006) “ Memorandum for Record—Subject: Blast Wall Requirements and Usage for Search Areas and Other VBIED Targets, AFRC-ENMS-DET8, 26 June.” Department of the Army, United States Department of Defense https://www.kempereng.com/papers/BlastWall2.pdf (last accessed 16 November 2021) </t>
    </r>
    <r>
      <rPr>
        <b/>
        <sz val="10"/>
        <color theme="1"/>
        <rFont val="Arial"/>
        <family val="2"/>
      </rPr>
      <t>(iv)</t>
    </r>
    <r>
      <rPr>
        <sz val="10"/>
        <color theme="1"/>
        <rFont val="Arial"/>
        <family val="2"/>
      </rPr>
      <t xml:space="preserve"> Neimark, B., Belcher, O., Ashworth, K., &amp; Larbi, R. (2024). Concrete impacts: Blast walls, wartime emissions, and the US occupation of Iraq. Antipode, 56(3), 983-1005.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</si>
</sst>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0"/>
      <color rgb="FF000000"/>
      <name val="Arial"/>
      <family val="2"/>
    </font>
    <font>
      <sz val="11"/>
      <color theme="1"/>
      <name val="Arial"/>
      <family val="2"/>
    </font>
    <font>
      <sz val="10"/>
      <color theme="1"/>
      <name val="Arial"/>
      <family val="2"/>
    </font>
    <font>
      <b/>
      <sz val="11"/>
      <color theme="1"/>
      <name val="Arial"/>
      <family val="2"/>
    </font>
    <font>
      <b/>
      <sz val="10"/>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2" fontId="0" fillId="0" borderId="0" xfId="0" applyNumberFormat="1"/>
    <xf numFmtId="0" fontId="1" fillId="0" borderId="0" xfId="0" applyFont="1"/>
    <xf numFmtId="2" fontId="1" fillId="0" borderId="0" xfId="0" applyNumberFormat="1" applyFont="1"/>
    <xf numFmtId="0" fontId="5" fillId="0" borderId="0" xfId="0" applyFont="1"/>
    <xf numFmtId="0" fontId="3" fillId="0" borderId="0" xfId="0" applyFont="1"/>
    <xf numFmtId="0" fontId="4" fillId="0" borderId="0" xfId="0" applyFont="1" applyAlignment="1">
      <alignment horizontal="left" wrapText="1"/>
    </xf>
    <xf numFmtId="0" fontId="2" fillId="0" borderId="0" xfId="0" applyFont="1" applyAlignment="1">
      <alignment horizontal="left" wrapText="1"/>
    </xf>
    <xf numFmtId="0" fontId="4" fillId="0" borderId="0" xfId="0" applyFont="1" applyAlignment="1">
      <alignment horizontal="center" wrapText="1"/>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5FFA7-53BE-4D4D-86D1-261F51678341}">
  <dimension ref="A1:L7"/>
  <sheetViews>
    <sheetView tabSelected="1" workbookViewId="0">
      <selection activeCell="G9" sqref="G9"/>
    </sheetView>
  </sheetViews>
  <sheetFormatPr defaultRowHeight="14.5" x14ac:dyDescent="0.35"/>
  <cols>
    <col min="1" max="1" width="12.90625" customWidth="1"/>
    <col min="12" max="12" width="12.90625" customWidth="1"/>
  </cols>
  <sheetData>
    <row r="1" spans="1:12" ht="39.5" customHeight="1" x14ac:dyDescent="0.35">
      <c r="A1" s="4" t="s">
        <v>85</v>
      </c>
      <c r="B1" s="6" t="s">
        <v>91</v>
      </c>
      <c r="C1" s="6"/>
      <c r="D1" s="6"/>
      <c r="E1" s="6"/>
      <c r="F1" s="6"/>
      <c r="G1" s="6"/>
      <c r="H1" s="6"/>
      <c r="I1" s="6"/>
      <c r="J1" s="6"/>
      <c r="K1" s="6"/>
      <c r="L1" s="6"/>
    </row>
    <row r="3" spans="1:12" ht="39.5" customHeight="1" x14ac:dyDescent="0.35">
      <c r="A3" s="4" t="s">
        <v>86</v>
      </c>
      <c r="B3" s="7" t="s">
        <v>88</v>
      </c>
      <c r="C3" s="7"/>
      <c r="D3" s="7"/>
      <c r="E3" s="7"/>
      <c r="F3" s="7"/>
      <c r="G3" s="7"/>
      <c r="H3" s="7"/>
      <c r="I3" s="7"/>
      <c r="J3" s="7"/>
      <c r="K3" s="7"/>
      <c r="L3" s="7"/>
    </row>
    <row r="5" spans="1:12" ht="29" customHeight="1" x14ac:dyDescent="0.35">
      <c r="A5" s="4" t="s">
        <v>87</v>
      </c>
      <c r="B5" s="6" t="s">
        <v>93</v>
      </c>
      <c r="C5" s="6"/>
      <c r="D5" s="6"/>
      <c r="E5" s="6"/>
      <c r="F5" s="6"/>
      <c r="G5" s="6"/>
      <c r="H5" s="6"/>
      <c r="I5" s="6"/>
      <c r="J5" s="6"/>
      <c r="K5" s="6"/>
      <c r="L5" s="6"/>
    </row>
    <row r="6" spans="1:12" x14ac:dyDescent="0.35">
      <c r="A6" s="5"/>
    </row>
    <row r="7" spans="1:12" ht="97" customHeight="1" x14ac:dyDescent="0.35">
      <c r="A7" s="4" t="s">
        <v>92</v>
      </c>
      <c r="B7" s="8" t="s">
        <v>94</v>
      </c>
      <c r="C7" s="8"/>
      <c r="D7" s="8"/>
      <c r="E7" s="8"/>
      <c r="F7" s="8"/>
      <c r="G7" s="8"/>
      <c r="H7" s="8"/>
      <c r="I7" s="8"/>
      <c r="J7" s="8"/>
      <c r="K7" s="8"/>
      <c r="L7" s="8"/>
    </row>
  </sheetData>
  <mergeCells count="4">
    <mergeCell ref="B1:L1"/>
    <mergeCell ref="B3:L3"/>
    <mergeCell ref="B5:L5"/>
    <mergeCell ref="B7:L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E6506-4947-4F5F-BA80-5B214C721542}">
  <dimension ref="A1:I127"/>
  <sheetViews>
    <sheetView workbookViewId="0">
      <selection activeCell="I12" sqref="I12"/>
    </sheetView>
  </sheetViews>
  <sheetFormatPr defaultRowHeight="14.5" x14ac:dyDescent="0.35"/>
  <cols>
    <col min="1" max="1" width="6.81640625" bestFit="1" customWidth="1"/>
    <col min="2" max="2" width="51.26953125" bestFit="1" customWidth="1"/>
    <col min="3" max="3" width="9" customWidth="1"/>
    <col min="5" max="5" width="13.81640625" bestFit="1" customWidth="1"/>
    <col min="6" max="6" width="23.90625" bestFit="1" customWidth="1"/>
    <col min="7" max="7" width="20.7265625" bestFit="1" customWidth="1"/>
  </cols>
  <sheetData>
    <row r="1" spans="1:7" x14ac:dyDescent="0.35">
      <c r="B1" s="9" t="s">
        <v>89</v>
      </c>
      <c r="C1" s="9"/>
      <c r="D1" s="9"/>
      <c r="E1" s="9"/>
      <c r="F1" s="9"/>
      <c r="G1" s="1"/>
    </row>
    <row r="2" spans="1:7" x14ac:dyDescent="0.35">
      <c r="A2" t="s">
        <v>0</v>
      </c>
      <c r="B2" t="s">
        <v>1</v>
      </c>
      <c r="C2" t="s">
        <v>2</v>
      </c>
      <c r="D2" t="s">
        <v>3</v>
      </c>
      <c r="E2" s="1" t="s">
        <v>4</v>
      </c>
      <c r="F2" s="1" t="s">
        <v>5</v>
      </c>
    </row>
    <row r="3" spans="1:7" x14ac:dyDescent="0.35">
      <c r="A3">
        <v>1</v>
      </c>
      <c r="B3" t="s">
        <v>6</v>
      </c>
      <c r="C3">
        <v>1</v>
      </c>
      <c r="E3" s="1">
        <v>2.5</v>
      </c>
      <c r="F3" s="1">
        <v>2.6880000000000002</v>
      </c>
      <c r="G3" s="1"/>
    </row>
    <row r="4" spans="1:7" x14ac:dyDescent="0.35">
      <c r="A4">
        <v>2</v>
      </c>
      <c r="B4" t="s">
        <v>7</v>
      </c>
      <c r="C4">
        <v>5.5</v>
      </c>
      <c r="D4">
        <f>C4*1000</f>
        <v>5500</v>
      </c>
      <c r="E4" s="1">
        <f>D4/E$3</f>
        <v>2200</v>
      </c>
      <c r="F4" s="1">
        <f>E4*F$3</f>
        <v>5913.6</v>
      </c>
      <c r="G4" s="1"/>
    </row>
    <row r="5" spans="1:7" x14ac:dyDescent="0.35">
      <c r="A5">
        <v>3</v>
      </c>
      <c r="B5" t="s">
        <v>7</v>
      </c>
      <c r="C5">
        <v>2.87</v>
      </c>
      <c r="D5">
        <f>C5*1000</f>
        <v>2870</v>
      </c>
      <c r="E5" s="1">
        <f>D5/E$3</f>
        <v>1148</v>
      </c>
      <c r="F5" s="1">
        <f>E5*F$3</f>
        <v>3085.8240000000001</v>
      </c>
      <c r="G5" s="1"/>
    </row>
    <row r="6" spans="1:7" x14ac:dyDescent="0.35">
      <c r="A6">
        <v>4</v>
      </c>
      <c r="B6" t="s">
        <v>7</v>
      </c>
      <c r="C6">
        <v>0.51</v>
      </c>
      <c r="D6">
        <f>C6*1000</f>
        <v>510</v>
      </c>
      <c r="E6" s="1">
        <f>D6/E$3</f>
        <v>204</v>
      </c>
      <c r="F6" s="1">
        <f>E6*F$3</f>
        <v>548.35200000000009</v>
      </c>
      <c r="G6" s="1"/>
    </row>
    <row r="7" spans="1:7" x14ac:dyDescent="0.35">
      <c r="A7">
        <v>5</v>
      </c>
      <c r="B7" t="s">
        <v>8</v>
      </c>
      <c r="C7">
        <v>1.73</v>
      </c>
      <c r="D7">
        <f t="shared" ref="D7:D70" si="0">C7*1000</f>
        <v>1730</v>
      </c>
      <c r="E7" s="1">
        <f t="shared" ref="E7:E70" si="1">D7/E$3</f>
        <v>692</v>
      </c>
      <c r="F7" s="1">
        <f t="shared" ref="F7:F70" si="2">E7*F$3</f>
        <v>1860.096</v>
      </c>
      <c r="G7" s="1"/>
    </row>
    <row r="8" spans="1:7" x14ac:dyDescent="0.35">
      <c r="A8">
        <v>6</v>
      </c>
      <c r="B8" t="s">
        <v>9</v>
      </c>
      <c r="C8">
        <v>2.72</v>
      </c>
      <c r="D8">
        <f t="shared" si="0"/>
        <v>2720</v>
      </c>
      <c r="E8" s="1">
        <f t="shared" si="1"/>
        <v>1088</v>
      </c>
      <c r="F8" s="1">
        <f t="shared" si="2"/>
        <v>2924.5440000000003</v>
      </c>
      <c r="G8" s="1"/>
    </row>
    <row r="9" spans="1:7" x14ac:dyDescent="0.35">
      <c r="A9">
        <v>7</v>
      </c>
      <c r="B9" t="s">
        <v>10</v>
      </c>
      <c r="C9">
        <v>0.47</v>
      </c>
      <c r="D9">
        <f t="shared" si="0"/>
        <v>470</v>
      </c>
      <c r="E9" s="1">
        <f t="shared" si="1"/>
        <v>188</v>
      </c>
      <c r="F9" s="1">
        <f t="shared" si="2"/>
        <v>505.34400000000005</v>
      </c>
      <c r="G9" s="1"/>
    </row>
    <row r="10" spans="1:7" x14ac:dyDescent="0.35">
      <c r="A10">
        <v>8</v>
      </c>
      <c r="B10" t="s">
        <v>11</v>
      </c>
      <c r="C10">
        <v>6.31</v>
      </c>
      <c r="D10">
        <f t="shared" si="0"/>
        <v>6310</v>
      </c>
      <c r="E10" s="1">
        <f t="shared" si="1"/>
        <v>2524</v>
      </c>
      <c r="F10" s="1">
        <f t="shared" si="2"/>
        <v>6784.5120000000006</v>
      </c>
      <c r="G10" s="1"/>
    </row>
    <row r="11" spans="1:7" x14ac:dyDescent="0.35">
      <c r="A11">
        <v>9</v>
      </c>
      <c r="B11" t="s">
        <v>11</v>
      </c>
      <c r="C11">
        <v>1.19</v>
      </c>
      <c r="D11">
        <f t="shared" si="0"/>
        <v>1190</v>
      </c>
      <c r="E11" s="1">
        <f t="shared" si="1"/>
        <v>476</v>
      </c>
      <c r="F11" s="1">
        <f t="shared" si="2"/>
        <v>1279.4880000000001</v>
      </c>
      <c r="G11" s="1"/>
    </row>
    <row r="12" spans="1:7" x14ac:dyDescent="0.35">
      <c r="A12">
        <v>10</v>
      </c>
      <c r="B12" t="s">
        <v>12</v>
      </c>
      <c r="C12">
        <v>1.96</v>
      </c>
      <c r="D12">
        <f t="shared" si="0"/>
        <v>1960</v>
      </c>
      <c r="E12" s="1">
        <f t="shared" si="1"/>
        <v>784</v>
      </c>
      <c r="F12" s="1">
        <f t="shared" si="2"/>
        <v>2107.3920000000003</v>
      </c>
      <c r="G12" s="1"/>
    </row>
    <row r="13" spans="1:7" x14ac:dyDescent="0.35">
      <c r="A13">
        <v>11</v>
      </c>
      <c r="B13" t="s">
        <v>13</v>
      </c>
      <c r="C13">
        <v>2.91</v>
      </c>
      <c r="D13">
        <f t="shared" si="0"/>
        <v>2910</v>
      </c>
      <c r="E13" s="1">
        <f t="shared" si="1"/>
        <v>1164</v>
      </c>
      <c r="F13" s="1">
        <f t="shared" si="2"/>
        <v>3128.8320000000003</v>
      </c>
      <c r="G13" s="1"/>
    </row>
    <row r="14" spans="1:7" x14ac:dyDescent="0.35">
      <c r="A14">
        <v>12</v>
      </c>
      <c r="B14" t="s">
        <v>14</v>
      </c>
      <c r="C14">
        <v>4.66</v>
      </c>
      <c r="D14">
        <f t="shared" si="0"/>
        <v>4660</v>
      </c>
      <c r="E14" s="1">
        <f t="shared" si="1"/>
        <v>1864</v>
      </c>
      <c r="F14" s="1">
        <f t="shared" si="2"/>
        <v>5010.4320000000007</v>
      </c>
      <c r="G14" s="1"/>
    </row>
    <row r="15" spans="1:7" x14ac:dyDescent="0.35">
      <c r="A15">
        <v>13</v>
      </c>
      <c r="B15" t="s">
        <v>15</v>
      </c>
      <c r="C15">
        <v>3.31</v>
      </c>
      <c r="D15">
        <f t="shared" si="0"/>
        <v>3310</v>
      </c>
      <c r="E15" s="1">
        <f t="shared" si="1"/>
        <v>1324</v>
      </c>
      <c r="F15" s="1">
        <f t="shared" si="2"/>
        <v>3558.9120000000003</v>
      </c>
      <c r="G15" s="1"/>
    </row>
    <row r="16" spans="1:7" x14ac:dyDescent="0.35">
      <c r="A16">
        <v>14</v>
      </c>
      <c r="B16" t="s">
        <v>16</v>
      </c>
      <c r="C16">
        <v>3.09</v>
      </c>
      <c r="D16">
        <f t="shared" si="0"/>
        <v>3090</v>
      </c>
      <c r="E16" s="1">
        <f t="shared" si="1"/>
        <v>1236</v>
      </c>
      <c r="F16" s="1">
        <f t="shared" si="2"/>
        <v>3322.3680000000004</v>
      </c>
      <c r="G16" s="1"/>
    </row>
    <row r="17" spans="1:7" x14ac:dyDescent="0.35">
      <c r="A17">
        <v>15</v>
      </c>
      <c r="B17" t="s">
        <v>16</v>
      </c>
      <c r="C17">
        <v>2.67</v>
      </c>
      <c r="D17">
        <f t="shared" si="0"/>
        <v>2670</v>
      </c>
      <c r="E17" s="1">
        <f t="shared" si="1"/>
        <v>1068</v>
      </c>
      <c r="F17" s="1">
        <f t="shared" si="2"/>
        <v>2870.7840000000001</v>
      </c>
      <c r="G17" s="1"/>
    </row>
    <row r="18" spans="1:7" x14ac:dyDescent="0.35">
      <c r="A18">
        <v>16</v>
      </c>
      <c r="B18" t="s">
        <v>17</v>
      </c>
      <c r="C18">
        <v>5.7</v>
      </c>
      <c r="D18">
        <f t="shared" si="0"/>
        <v>5700</v>
      </c>
      <c r="E18" s="1">
        <f t="shared" si="1"/>
        <v>2280</v>
      </c>
      <c r="F18" s="1">
        <f t="shared" si="2"/>
        <v>6128.64</v>
      </c>
      <c r="G18" s="1"/>
    </row>
    <row r="19" spans="1:7" x14ac:dyDescent="0.35">
      <c r="A19">
        <v>17</v>
      </c>
      <c r="B19" t="s">
        <v>17</v>
      </c>
      <c r="C19">
        <v>1.42</v>
      </c>
      <c r="D19">
        <f t="shared" si="0"/>
        <v>1420</v>
      </c>
      <c r="E19" s="1">
        <f t="shared" si="1"/>
        <v>568</v>
      </c>
      <c r="F19" s="1">
        <f t="shared" si="2"/>
        <v>1526.7840000000001</v>
      </c>
      <c r="G19" s="1"/>
    </row>
    <row r="20" spans="1:7" x14ac:dyDescent="0.35">
      <c r="A20">
        <v>18</v>
      </c>
      <c r="B20" t="s">
        <v>18</v>
      </c>
      <c r="C20">
        <v>1.83</v>
      </c>
      <c r="D20">
        <f t="shared" si="0"/>
        <v>1830</v>
      </c>
      <c r="E20" s="1">
        <f t="shared" si="1"/>
        <v>732</v>
      </c>
      <c r="F20" s="1">
        <f t="shared" si="2"/>
        <v>1967.6160000000002</v>
      </c>
      <c r="G20" s="1"/>
    </row>
    <row r="21" spans="1:7" x14ac:dyDescent="0.35">
      <c r="A21">
        <v>19</v>
      </c>
      <c r="B21" t="s">
        <v>19</v>
      </c>
      <c r="C21">
        <v>3.33</v>
      </c>
      <c r="D21">
        <f t="shared" si="0"/>
        <v>3330</v>
      </c>
      <c r="E21" s="1">
        <f t="shared" si="1"/>
        <v>1332</v>
      </c>
      <c r="F21" s="1">
        <f t="shared" si="2"/>
        <v>3580.4160000000002</v>
      </c>
      <c r="G21" s="1"/>
    </row>
    <row r="22" spans="1:7" x14ac:dyDescent="0.35">
      <c r="A22">
        <v>20</v>
      </c>
      <c r="B22" t="s">
        <v>20</v>
      </c>
      <c r="C22">
        <v>4.67</v>
      </c>
      <c r="D22">
        <f t="shared" si="0"/>
        <v>4670</v>
      </c>
      <c r="E22" s="1">
        <f t="shared" si="1"/>
        <v>1868</v>
      </c>
      <c r="F22" s="1">
        <f t="shared" si="2"/>
        <v>5021.1840000000002</v>
      </c>
      <c r="G22" s="1"/>
    </row>
    <row r="23" spans="1:7" x14ac:dyDescent="0.35">
      <c r="A23">
        <v>21</v>
      </c>
      <c r="B23" t="s">
        <v>21</v>
      </c>
      <c r="C23">
        <v>1.52</v>
      </c>
      <c r="D23">
        <f t="shared" si="0"/>
        <v>1520</v>
      </c>
      <c r="E23" s="1">
        <f t="shared" si="1"/>
        <v>608</v>
      </c>
      <c r="F23" s="1">
        <f t="shared" si="2"/>
        <v>1634.3040000000001</v>
      </c>
      <c r="G23" s="1"/>
    </row>
    <row r="24" spans="1:7" x14ac:dyDescent="0.35">
      <c r="A24">
        <v>22</v>
      </c>
      <c r="B24" t="s">
        <v>21</v>
      </c>
      <c r="C24">
        <v>1.34</v>
      </c>
      <c r="D24">
        <f t="shared" si="0"/>
        <v>1340</v>
      </c>
      <c r="E24" s="1">
        <f t="shared" si="1"/>
        <v>536</v>
      </c>
      <c r="F24" s="1">
        <f t="shared" si="2"/>
        <v>1440.768</v>
      </c>
      <c r="G24" s="1"/>
    </row>
    <row r="25" spans="1:7" x14ac:dyDescent="0.35">
      <c r="A25">
        <v>23</v>
      </c>
      <c r="B25" t="s">
        <v>21</v>
      </c>
      <c r="C25">
        <v>1.1499999999999999</v>
      </c>
      <c r="D25">
        <f t="shared" si="0"/>
        <v>1150</v>
      </c>
      <c r="E25" s="1">
        <f t="shared" si="1"/>
        <v>460</v>
      </c>
      <c r="F25" s="1">
        <f t="shared" si="2"/>
        <v>1236.48</v>
      </c>
      <c r="G25" s="1"/>
    </row>
    <row r="26" spans="1:7" x14ac:dyDescent="0.35">
      <c r="A26">
        <v>24</v>
      </c>
      <c r="B26" t="s">
        <v>22</v>
      </c>
      <c r="C26">
        <v>4.58</v>
      </c>
      <c r="D26">
        <f t="shared" si="0"/>
        <v>4580</v>
      </c>
      <c r="E26" s="1">
        <f t="shared" si="1"/>
        <v>1832</v>
      </c>
      <c r="F26" s="1">
        <f t="shared" si="2"/>
        <v>4924.4160000000002</v>
      </c>
      <c r="G26" s="1"/>
    </row>
    <row r="27" spans="1:7" x14ac:dyDescent="0.35">
      <c r="A27">
        <v>25</v>
      </c>
      <c r="B27" t="s">
        <v>23</v>
      </c>
      <c r="C27">
        <v>1.23</v>
      </c>
      <c r="D27">
        <f t="shared" si="0"/>
        <v>1230</v>
      </c>
      <c r="E27" s="1">
        <f t="shared" si="1"/>
        <v>492</v>
      </c>
      <c r="F27" s="1">
        <f t="shared" si="2"/>
        <v>1322.4960000000001</v>
      </c>
      <c r="G27" s="1"/>
    </row>
    <row r="28" spans="1:7" x14ac:dyDescent="0.35">
      <c r="A28">
        <v>26</v>
      </c>
      <c r="B28" t="s">
        <v>23</v>
      </c>
      <c r="C28">
        <v>2.09</v>
      </c>
      <c r="D28">
        <f t="shared" si="0"/>
        <v>2090</v>
      </c>
      <c r="E28" s="1">
        <f t="shared" si="1"/>
        <v>836</v>
      </c>
      <c r="F28" s="1">
        <f t="shared" si="2"/>
        <v>2247.1680000000001</v>
      </c>
      <c r="G28" s="1"/>
    </row>
    <row r="29" spans="1:7" x14ac:dyDescent="0.35">
      <c r="A29">
        <v>27</v>
      </c>
      <c r="B29" t="s">
        <v>23</v>
      </c>
      <c r="C29">
        <v>0.7</v>
      </c>
      <c r="D29">
        <f t="shared" si="0"/>
        <v>700</v>
      </c>
      <c r="E29" s="1">
        <f t="shared" si="1"/>
        <v>280</v>
      </c>
      <c r="F29" s="1">
        <f t="shared" si="2"/>
        <v>752.6400000000001</v>
      </c>
      <c r="G29" s="1"/>
    </row>
    <row r="30" spans="1:7" x14ac:dyDescent="0.35">
      <c r="A30">
        <v>28</v>
      </c>
      <c r="B30" t="s">
        <v>24</v>
      </c>
      <c r="C30">
        <v>1.71</v>
      </c>
      <c r="D30">
        <f t="shared" si="0"/>
        <v>1710</v>
      </c>
      <c r="E30" s="1">
        <f t="shared" si="1"/>
        <v>684</v>
      </c>
      <c r="F30" s="1">
        <f t="shared" si="2"/>
        <v>1838.5920000000001</v>
      </c>
      <c r="G30" s="1"/>
    </row>
    <row r="31" spans="1:7" x14ac:dyDescent="0.35">
      <c r="A31">
        <v>29</v>
      </c>
      <c r="B31" t="s">
        <v>25</v>
      </c>
      <c r="C31">
        <v>1.38</v>
      </c>
      <c r="D31">
        <f t="shared" si="0"/>
        <v>1380</v>
      </c>
      <c r="E31" s="1">
        <f t="shared" si="1"/>
        <v>552</v>
      </c>
      <c r="F31" s="1">
        <f t="shared" si="2"/>
        <v>1483.7760000000001</v>
      </c>
      <c r="G31" s="1"/>
    </row>
    <row r="32" spans="1:7" x14ac:dyDescent="0.35">
      <c r="A32">
        <v>30</v>
      </c>
      <c r="B32" t="s">
        <v>25</v>
      </c>
      <c r="C32">
        <v>1.04</v>
      </c>
      <c r="D32">
        <f t="shared" si="0"/>
        <v>1040</v>
      </c>
      <c r="E32" s="1">
        <f t="shared" si="1"/>
        <v>416</v>
      </c>
      <c r="F32" s="1">
        <f t="shared" si="2"/>
        <v>1118.2080000000001</v>
      </c>
      <c r="G32" s="1"/>
    </row>
    <row r="33" spans="1:7" x14ac:dyDescent="0.35">
      <c r="A33">
        <v>31</v>
      </c>
      <c r="B33" t="s">
        <v>25</v>
      </c>
      <c r="C33">
        <v>1.65</v>
      </c>
      <c r="D33">
        <f t="shared" si="0"/>
        <v>1650</v>
      </c>
      <c r="E33" s="1">
        <f t="shared" si="1"/>
        <v>660</v>
      </c>
      <c r="F33" s="1">
        <f t="shared" si="2"/>
        <v>1774.0800000000002</v>
      </c>
      <c r="G33" s="1"/>
    </row>
    <row r="34" spans="1:7" x14ac:dyDescent="0.35">
      <c r="A34">
        <v>32</v>
      </c>
      <c r="B34" t="s">
        <v>25</v>
      </c>
      <c r="C34">
        <v>0.69</v>
      </c>
      <c r="D34">
        <f t="shared" si="0"/>
        <v>690</v>
      </c>
      <c r="E34" s="1">
        <f t="shared" si="1"/>
        <v>276</v>
      </c>
      <c r="F34" s="1">
        <f t="shared" si="2"/>
        <v>741.88800000000003</v>
      </c>
      <c r="G34" s="1"/>
    </row>
    <row r="35" spans="1:7" x14ac:dyDescent="0.35">
      <c r="A35">
        <v>33</v>
      </c>
      <c r="B35" t="s">
        <v>26</v>
      </c>
      <c r="C35">
        <v>1.3</v>
      </c>
      <c r="D35">
        <f t="shared" si="0"/>
        <v>1300</v>
      </c>
      <c r="E35" s="1">
        <f t="shared" si="1"/>
        <v>520</v>
      </c>
      <c r="F35" s="1">
        <f t="shared" si="2"/>
        <v>1397.76</v>
      </c>
      <c r="G35" s="1"/>
    </row>
    <row r="36" spans="1:7" x14ac:dyDescent="0.35">
      <c r="A36">
        <v>34</v>
      </c>
      <c r="B36" t="s">
        <v>27</v>
      </c>
      <c r="C36">
        <v>1.5</v>
      </c>
      <c r="D36">
        <f t="shared" si="0"/>
        <v>1500</v>
      </c>
      <c r="E36" s="1">
        <f t="shared" si="1"/>
        <v>600</v>
      </c>
      <c r="F36" s="1">
        <f t="shared" si="2"/>
        <v>1612.8000000000002</v>
      </c>
      <c r="G36" s="1"/>
    </row>
    <row r="37" spans="1:7" x14ac:dyDescent="0.35">
      <c r="A37">
        <v>35</v>
      </c>
      <c r="B37" t="s">
        <v>27</v>
      </c>
      <c r="C37">
        <v>2.14</v>
      </c>
      <c r="D37">
        <f t="shared" si="0"/>
        <v>2140</v>
      </c>
      <c r="E37" s="1">
        <f t="shared" si="1"/>
        <v>856</v>
      </c>
      <c r="F37" s="1">
        <f t="shared" si="2"/>
        <v>2300.9280000000003</v>
      </c>
      <c r="G37" s="1"/>
    </row>
    <row r="38" spans="1:7" x14ac:dyDescent="0.35">
      <c r="A38">
        <v>36</v>
      </c>
      <c r="B38" t="s">
        <v>28</v>
      </c>
      <c r="C38">
        <v>3.16</v>
      </c>
      <c r="D38">
        <f t="shared" si="0"/>
        <v>3160</v>
      </c>
      <c r="E38" s="1">
        <f t="shared" si="1"/>
        <v>1264</v>
      </c>
      <c r="F38" s="1">
        <f t="shared" si="2"/>
        <v>3397.6320000000001</v>
      </c>
      <c r="G38" s="1"/>
    </row>
    <row r="39" spans="1:7" x14ac:dyDescent="0.35">
      <c r="A39">
        <v>37</v>
      </c>
      <c r="B39" t="s">
        <v>28</v>
      </c>
      <c r="C39">
        <v>1.63</v>
      </c>
      <c r="D39">
        <f t="shared" si="0"/>
        <v>1630</v>
      </c>
      <c r="E39" s="1">
        <f t="shared" si="1"/>
        <v>652</v>
      </c>
      <c r="F39" s="1">
        <f t="shared" si="2"/>
        <v>1752.576</v>
      </c>
      <c r="G39" s="1"/>
    </row>
    <row r="40" spans="1:7" x14ac:dyDescent="0.35">
      <c r="A40">
        <v>38</v>
      </c>
      <c r="B40" t="s">
        <v>29</v>
      </c>
      <c r="C40">
        <v>2.44</v>
      </c>
      <c r="D40">
        <f t="shared" si="0"/>
        <v>2440</v>
      </c>
      <c r="E40" s="1">
        <f t="shared" si="1"/>
        <v>976</v>
      </c>
      <c r="F40" s="1">
        <f t="shared" si="2"/>
        <v>2623.4880000000003</v>
      </c>
      <c r="G40" s="1"/>
    </row>
    <row r="41" spans="1:7" x14ac:dyDescent="0.35">
      <c r="A41">
        <v>39</v>
      </c>
      <c r="B41" t="s">
        <v>29</v>
      </c>
      <c r="C41">
        <v>2.25</v>
      </c>
      <c r="D41">
        <f t="shared" si="0"/>
        <v>2250</v>
      </c>
      <c r="E41" s="1">
        <f t="shared" si="1"/>
        <v>900</v>
      </c>
      <c r="F41" s="1">
        <f t="shared" si="2"/>
        <v>2419.2000000000003</v>
      </c>
      <c r="G41" s="1"/>
    </row>
    <row r="42" spans="1:7" x14ac:dyDescent="0.35">
      <c r="A42">
        <v>40</v>
      </c>
      <c r="B42" t="s">
        <v>30</v>
      </c>
      <c r="C42">
        <v>6.63</v>
      </c>
      <c r="D42">
        <f t="shared" si="0"/>
        <v>6630</v>
      </c>
      <c r="E42" s="1">
        <f t="shared" si="1"/>
        <v>2652</v>
      </c>
      <c r="F42" s="1">
        <f t="shared" si="2"/>
        <v>7128.576</v>
      </c>
      <c r="G42" s="1"/>
    </row>
    <row r="43" spans="1:7" x14ac:dyDescent="0.35">
      <c r="A43">
        <v>41</v>
      </c>
      <c r="B43" t="s">
        <v>31</v>
      </c>
      <c r="C43">
        <v>3.98</v>
      </c>
      <c r="D43">
        <f t="shared" si="0"/>
        <v>3980</v>
      </c>
      <c r="E43" s="1">
        <f t="shared" si="1"/>
        <v>1592</v>
      </c>
      <c r="F43" s="1">
        <f t="shared" si="2"/>
        <v>4279.2960000000003</v>
      </c>
      <c r="G43" s="1"/>
    </row>
    <row r="44" spans="1:7" x14ac:dyDescent="0.35">
      <c r="A44">
        <v>42</v>
      </c>
      <c r="B44" t="s">
        <v>32</v>
      </c>
      <c r="C44">
        <v>1.1599999999999999</v>
      </c>
      <c r="D44">
        <f t="shared" si="0"/>
        <v>1160</v>
      </c>
      <c r="E44" s="1">
        <f t="shared" si="1"/>
        <v>464</v>
      </c>
      <c r="F44" s="1">
        <f t="shared" si="2"/>
        <v>1247.232</v>
      </c>
      <c r="G44" s="1"/>
    </row>
    <row r="45" spans="1:7" x14ac:dyDescent="0.35">
      <c r="A45">
        <v>43</v>
      </c>
      <c r="B45" t="s">
        <v>32</v>
      </c>
      <c r="C45">
        <v>3.38</v>
      </c>
      <c r="D45">
        <f t="shared" si="0"/>
        <v>3380</v>
      </c>
      <c r="E45" s="1">
        <f t="shared" si="1"/>
        <v>1352</v>
      </c>
      <c r="F45" s="1">
        <f t="shared" si="2"/>
        <v>3634.1760000000004</v>
      </c>
      <c r="G45" s="1"/>
    </row>
    <row r="46" spans="1:7" x14ac:dyDescent="0.35">
      <c r="A46">
        <v>44</v>
      </c>
      <c r="B46" t="s">
        <v>32</v>
      </c>
      <c r="C46">
        <v>2.2599999999999998</v>
      </c>
      <c r="D46">
        <f t="shared" si="0"/>
        <v>2260</v>
      </c>
      <c r="E46" s="1">
        <f t="shared" si="1"/>
        <v>904</v>
      </c>
      <c r="F46" s="1">
        <f t="shared" si="2"/>
        <v>2429.9520000000002</v>
      </c>
      <c r="G46" s="1"/>
    </row>
    <row r="47" spans="1:7" x14ac:dyDescent="0.35">
      <c r="A47">
        <v>45</v>
      </c>
      <c r="B47" t="s">
        <v>32</v>
      </c>
      <c r="C47">
        <v>4.79</v>
      </c>
      <c r="D47">
        <f t="shared" si="0"/>
        <v>4790</v>
      </c>
      <c r="E47" s="1">
        <f t="shared" si="1"/>
        <v>1916</v>
      </c>
      <c r="F47" s="1">
        <f t="shared" si="2"/>
        <v>5150.2080000000005</v>
      </c>
      <c r="G47" s="1"/>
    </row>
    <row r="48" spans="1:7" x14ac:dyDescent="0.35">
      <c r="A48">
        <v>46</v>
      </c>
      <c r="B48" t="s">
        <v>33</v>
      </c>
      <c r="C48">
        <v>3.34</v>
      </c>
      <c r="D48">
        <f t="shared" si="0"/>
        <v>3340</v>
      </c>
      <c r="E48" s="1">
        <f t="shared" si="1"/>
        <v>1336</v>
      </c>
      <c r="F48" s="1">
        <f t="shared" si="2"/>
        <v>3591.1680000000001</v>
      </c>
      <c r="G48" s="1"/>
    </row>
    <row r="49" spans="1:7" x14ac:dyDescent="0.35">
      <c r="A49">
        <v>47</v>
      </c>
      <c r="B49" t="s">
        <v>33</v>
      </c>
      <c r="C49">
        <v>3.31</v>
      </c>
      <c r="D49">
        <f t="shared" si="0"/>
        <v>3310</v>
      </c>
      <c r="E49" s="1">
        <f t="shared" si="1"/>
        <v>1324</v>
      </c>
      <c r="F49" s="1">
        <f t="shared" si="2"/>
        <v>3558.9120000000003</v>
      </c>
      <c r="G49" s="1"/>
    </row>
    <row r="50" spans="1:7" x14ac:dyDescent="0.35">
      <c r="A50">
        <v>48</v>
      </c>
      <c r="B50" t="s">
        <v>34</v>
      </c>
      <c r="C50">
        <v>3.59</v>
      </c>
      <c r="D50">
        <f t="shared" si="0"/>
        <v>3590</v>
      </c>
      <c r="E50" s="1">
        <f t="shared" si="1"/>
        <v>1436</v>
      </c>
      <c r="F50" s="1">
        <f t="shared" si="2"/>
        <v>3859.9680000000003</v>
      </c>
      <c r="G50" s="1"/>
    </row>
    <row r="51" spans="1:7" x14ac:dyDescent="0.35">
      <c r="A51">
        <v>49</v>
      </c>
      <c r="B51" t="s">
        <v>35</v>
      </c>
      <c r="C51">
        <v>1.52</v>
      </c>
      <c r="D51">
        <f t="shared" si="0"/>
        <v>1520</v>
      </c>
      <c r="E51" s="1">
        <f t="shared" si="1"/>
        <v>608</v>
      </c>
      <c r="F51" s="1">
        <f t="shared" si="2"/>
        <v>1634.3040000000001</v>
      </c>
      <c r="G51" s="1"/>
    </row>
    <row r="52" spans="1:7" x14ac:dyDescent="0.35">
      <c r="A52">
        <v>50</v>
      </c>
      <c r="B52" t="s">
        <v>36</v>
      </c>
      <c r="C52">
        <v>1.64</v>
      </c>
      <c r="D52">
        <f t="shared" si="0"/>
        <v>1640</v>
      </c>
      <c r="E52" s="1">
        <f t="shared" si="1"/>
        <v>656</v>
      </c>
      <c r="F52" s="1">
        <f t="shared" si="2"/>
        <v>1763.3280000000002</v>
      </c>
      <c r="G52" s="1"/>
    </row>
    <row r="53" spans="1:7" x14ac:dyDescent="0.35">
      <c r="A53">
        <v>51</v>
      </c>
      <c r="B53" t="s">
        <v>37</v>
      </c>
      <c r="C53">
        <v>2.57</v>
      </c>
      <c r="D53">
        <f t="shared" si="0"/>
        <v>2570</v>
      </c>
      <c r="E53" s="1">
        <f t="shared" si="1"/>
        <v>1028</v>
      </c>
      <c r="F53" s="1">
        <f t="shared" si="2"/>
        <v>2763.2640000000001</v>
      </c>
      <c r="G53" s="1"/>
    </row>
    <row r="54" spans="1:7" x14ac:dyDescent="0.35">
      <c r="A54">
        <v>52</v>
      </c>
      <c r="B54" t="s">
        <v>37</v>
      </c>
      <c r="C54">
        <v>2.44</v>
      </c>
      <c r="D54">
        <f t="shared" si="0"/>
        <v>2440</v>
      </c>
      <c r="E54" s="1">
        <f t="shared" si="1"/>
        <v>976</v>
      </c>
      <c r="F54" s="1">
        <f t="shared" si="2"/>
        <v>2623.4880000000003</v>
      </c>
      <c r="G54" s="1"/>
    </row>
    <row r="55" spans="1:7" x14ac:dyDescent="0.35">
      <c r="A55">
        <v>53</v>
      </c>
      <c r="B55" t="s">
        <v>38</v>
      </c>
      <c r="C55">
        <v>2.39</v>
      </c>
      <c r="D55">
        <f t="shared" si="0"/>
        <v>2390</v>
      </c>
      <c r="E55" s="1">
        <f t="shared" si="1"/>
        <v>956</v>
      </c>
      <c r="F55" s="1">
        <f t="shared" si="2"/>
        <v>2569.7280000000001</v>
      </c>
      <c r="G55" s="1"/>
    </row>
    <row r="56" spans="1:7" x14ac:dyDescent="0.35">
      <c r="A56">
        <v>54</v>
      </c>
      <c r="B56" t="s">
        <v>39</v>
      </c>
      <c r="C56">
        <v>3.7</v>
      </c>
      <c r="D56">
        <f t="shared" si="0"/>
        <v>3700</v>
      </c>
      <c r="E56" s="1">
        <f t="shared" si="1"/>
        <v>1480</v>
      </c>
      <c r="F56" s="1">
        <f t="shared" si="2"/>
        <v>3978.2400000000002</v>
      </c>
      <c r="G56" s="1"/>
    </row>
    <row r="57" spans="1:7" x14ac:dyDescent="0.35">
      <c r="A57">
        <v>55</v>
      </c>
      <c r="B57" t="s">
        <v>40</v>
      </c>
      <c r="C57">
        <v>6.12</v>
      </c>
      <c r="D57">
        <f t="shared" si="0"/>
        <v>6120</v>
      </c>
      <c r="E57" s="1">
        <f t="shared" si="1"/>
        <v>2448</v>
      </c>
      <c r="F57" s="1">
        <f t="shared" si="2"/>
        <v>6580.2240000000002</v>
      </c>
      <c r="G57" s="1"/>
    </row>
    <row r="58" spans="1:7" x14ac:dyDescent="0.35">
      <c r="A58">
        <v>56</v>
      </c>
      <c r="B58" t="s">
        <v>41</v>
      </c>
      <c r="C58">
        <v>6.62</v>
      </c>
      <c r="D58">
        <f t="shared" si="0"/>
        <v>6620</v>
      </c>
      <c r="E58" s="1">
        <f t="shared" si="1"/>
        <v>2648</v>
      </c>
      <c r="F58" s="1">
        <f t="shared" si="2"/>
        <v>7117.8240000000005</v>
      </c>
      <c r="G58" s="1"/>
    </row>
    <row r="59" spans="1:7" x14ac:dyDescent="0.35">
      <c r="A59">
        <v>57</v>
      </c>
      <c r="B59" t="s">
        <v>41</v>
      </c>
      <c r="C59">
        <v>1.02</v>
      </c>
      <c r="D59">
        <f t="shared" si="0"/>
        <v>1020</v>
      </c>
      <c r="E59" s="1">
        <f t="shared" si="1"/>
        <v>408</v>
      </c>
      <c r="F59" s="1">
        <f t="shared" si="2"/>
        <v>1096.7040000000002</v>
      </c>
      <c r="G59" s="1"/>
    </row>
    <row r="60" spans="1:7" x14ac:dyDescent="0.35">
      <c r="A60">
        <v>58</v>
      </c>
      <c r="B60" t="s">
        <v>40</v>
      </c>
      <c r="C60">
        <v>1.1100000000000001</v>
      </c>
      <c r="D60">
        <f t="shared" si="0"/>
        <v>1110</v>
      </c>
      <c r="E60" s="1">
        <f t="shared" si="1"/>
        <v>444</v>
      </c>
      <c r="F60" s="1">
        <f t="shared" si="2"/>
        <v>1193.472</v>
      </c>
      <c r="G60" s="1"/>
    </row>
    <row r="61" spans="1:7" x14ac:dyDescent="0.35">
      <c r="A61">
        <v>59</v>
      </c>
      <c r="B61" t="s">
        <v>40</v>
      </c>
      <c r="C61">
        <v>0.71</v>
      </c>
      <c r="D61">
        <f t="shared" si="0"/>
        <v>710</v>
      </c>
      <c r="E61" s="1">
        <f t="shared" si="1"/>
        <v>284</v>
      </c>
      <c r="F61" s="1">
        <f t="shared" si="2"/>
        <v>763.39200000000005</v>
      </c>
      <c r="G61" s="1"/>
    </row>
    <row r="62" spans="1:7" x14ac:dyDescent="0.35">
      <c r="A62">
        <v>60</v>
      </c>
      <c r="B62" t="s">
        <v>42</v>
      </c>
      <c r="C62">
        <v>1.28</v>
      </c>
      <c r="D62">
        <f t="shared" si="0"/>
        <v>1280</v>
      </c>
      <c r="E62" s="1">
        <f t="shared" si="1"/>
        <v>512</v>
      </c>
      <c r="F62" s="1">
        <f t="shared" si="2"/>
        <v>1376.2560000000001</v>
      </c>
      <c r="G62" s="1"/>
    </row>
    <row r="63" spans="1:7" x14ac:dyDescent="0.35">
      <c r="A63">
        <v>61</v>
      </c>
      <c r="B63" t="s">
        <v>43</v>
      </c>
      <c r="C63">
        <v>2.96</v>
      </c>
      <c r="D63">
        <f t="shared" si="0"/>
        <v>2960</v>
      </c>
      <c r="E63" s="1">
        <f t="shared" si="1"/>
        <v>1184</v>
      </c>
      <c r="F63" s="1">
        <f t="shared" si="2"/>
        <v>3182.5920000000001</v>
      </c>
      <c r="G63" s="1"/>
    </row>
    <row r="64" spans="1:7" x14ac:dyDescent="0.35">
      <c r="A64">
        <v>62</v>
      </c>
      <c r="B64" t="s">
        <v>44</v>
      </c>
      <c r="C64">
        <v>2.2400000000000002</v>
      </c>
      <c r="D64">
        <f t="shared" si="0"/>
        <v>2240</v>
      </c>
      <c r="E64" s="1">
        <f t="shared" si="1"/>
        <v>896</v>
      </c>
      <c r="F64" s="1">
        <f t="shared" si="2"/>
        <v>2408.4480000000003</v>
      </c>
      <c r="G64" s="1"/>
    </row>
    <row r="65" spans="1:7" x14ac:dyDescent="0.35">
      <c r="A65">
        <v>63</v>
      </c>
      <c r="B65" t="s">
        <v>44</v>
      </c>
      <c r="C65">
        <v>2.33</v>
      </c>
      <c r="D65">
        <f t="shared" si="0"/>
        <v>2330</v>
      </c>
      <c r="E65" s="1">
        <f t="shared" si="1"/>
        <v>932</v>
      </c>
      <c r="F65" s="1">
        <f t="shared" si="2"/>
        <v>2505.2160000000003</v>
      </c>
      <c r="G65" s="1"/>
    </row>
    <row r="66" spans="1:7" x14ac:dyDescent="0.35">
      <c r="A66">
        <v>64</v>
      </c>
      <c r="B66" t="s">
        <v>45</v>
      </c>
      <c r="C66">
        <v>2.63</v>
      </c>
      <c r="D66">
        <f t="shared" si="0"/>
        <v>2630</v>
      </c>
      <c r="E66" s="1">
        <f t="shared" si="1"/>
        <v>1052</v>
      </c>
      <c r="F66" s="1">
        <f t="shared" si="2"/>
        <v>2827.7760000000003</v>
      </c>
      <c r="G66" s="1"/>
    </row>
    <row r="67" spans="1:7" x14ac:dyDescent="0.35">
      <c r="A67">
        <v>65</v>
      </c>
      <c r="B67" t="s">
        <v>46</v>
      </c>
      <c r="C67">
        <v>3.48</v>
      </c>
      <c r="D67">
        <f t="shared" si="0"/>
        <v>3480</v>
      </c>
      <c r="E67" s="1">
        <f t="shared" si="1"/>
        <v>1392</v>
      </c>
      <c r="F67" s="1">
        <f t="shared" si="2"/>
        <v>3741.6960000000004</v>
      </c>
      <c r="G67" s="1"/>
    </row>
    <row r="68" spans="1:7" x14ac:dyDescent="0.35">
      <c r="A68">
        <v>66</v>
      </c>
      <c r="B68" t="s">
        <v>46</v>
      </c>
      <c r="C68">
        <v>4.17</v>
      </c>
      <c r="D68">
        <f t="shared" si="0"/>
        <v>4170</v>
      </c>
      <c r="E68" s="1">
        <f t="shared" si="1"/>
        <v>1668</v>
      </c>
      <c r="F68" s="1">
        <f t="shared" si="2"/>
        <v>4483.5839999999998</v>
      </c>
      <c r="G68" s="1"/>
    </row>
    <row r="69" spans="1:7" x14ac:dyDescent="0.35">
      <c r="A69">
        <v>67</v>
      </c>
      <c r="B69" t="s">
        <v>46</v>
      </c>
      <c r="C69">
        <v>1.39</v>
      </c>
      <c r="D69">
        <f t="shared" si="0"/>
        <v>1390</v>
      </c>
      <c r="E69" s="1">
        <f t="shared" si="1"/>
        <v>556</v>
      </c>
      <c r="F69" s="1">
        <f t="shared" si="2"/>
        <v>1494.528</v>
      </c>
      <c r="G69" s="1"/>
    </row>
    <row r="70" spans="1:7" x14ac:dyDescent="0.35">
      <c r="A70">
        <v>68</v>
      </c>
      <c r="B70" t="s">
        <v>47</v>
      </c>
      <c r="C70">
        <v>3.6</v>
      </c>
      <c r="D70">
        <f t="shared" si="0"/>
        <v>3600</v>
      </c>
      <c r="E70" s="1">
        <f t="shared" si="1"/>
        <v>1440</v>
      </c>
      <c r="F70" s="1">
        <f t="shared" si="2"/>
        <v>3870.7200000000003</v>
      </c>
      <c r="G70" s="1"/>
    </row>
    <row r="71" spans="1:7" x14ac:dyDescent="0.35">
      <c r="A71">
        <v>69</v>
      </c>
      <c r="B71" t="s">
        <v>47</v>
      </c>
      <c r="C71">
        <v>3.44</v>
      </c>
      <c r="D71">
        <f t="shared" ref="D71:D124" si="3">C71*1000</f>
        <v>3440</v>
      </c>
      <c r="E71" s="1">
        <f t="shared" ref="E71:E89" si="4">D71/E$3</f>
        <v>1376</v>
      </c>
      <c r="F71" s="1">
        <f t="shared" ref="F71:F89" si="5">E71*F$3</f>
        <v>3698.6880000000001</v>
      </c>
      <c r="G71" s="1"/>
    </row>
    <row r="72" spans="1:7" x14ac:dyDescent="0.35">
      <c r="A72">
        <v>70</v>
      </c>
      <c r="B72" t="s">
        <v>48</v>
      </c>
      <c r="C72">
        <v>2</v>
      </c>
      <c r="D72">
        <f t="shared" si="3"/>
        <v>2000</v>
      </c>
      <c r="E72" s="1">
        <f t="shared" si="4"/>
        <v>800</v>
      </c>
      <c r="F72" s="1">
        <f t="shared" si="5"/>
        <v>2150.4</v>
      </c>
      <c r="G72" s="1"/>
    </row>
    <row r="73" spans="1:7" x14ac:dyDescent="0.35">
      <c r="A73">
        <v>71</v>
      </c>
      <c r="B73" t="s">
        <v>47</v>
      </c>
      <c r="C73">
        <v>3.13</v>
      </c>
      <c r="D73">
        <f t="shared" si="3"/>
        <v>3130</v>
      </c>
      <c r="E73" s="1">
        <f t="shared" si="4"/>
        <v>1252</v>
      </c>
      <c r="F73" s="1">
        <f t="shared" si="5"/>
        <v>3365.3760000000002</v>
      </c>
      <c r="G73" s="1"/>
    </row>
    <row r="74" spans="1:7" x14ac:dyDescent="0.35">
      <c r="A74">
        <v>72</v>
      </c>
      <c r="B74" t="s">
        <v>49</v>
      </c>
      <c r="C74">
        <v>3.66</v>
      </c>
      <c r="D74">
        <f t="shared" si="3"/>
        <v>3660</v>
      </c>
      <c r="E74" s="1">
        <f t="shared" si="4"/>
        <v>1464</v>
      </c>
      <c r="F74" s="1">
        <f t="shared" si="5"/>
        <v>3935.2320000000004</v>
      </c>
      <c r="G74" s="1"/>
    </row>
    <row r="75" spans="1:7" x14ac:dyDescent="0.35">
      <c r="A75">
        <v>73</v>
      </c>
      <c r="B75" t="s">
        <v>50</v>
      </c>
      <c r="C75">
        <v>1.3</v>
      </c>
      <c r="D75">
        <f t="shared" si="3"/>
        <v>1300</v>
      </c>
      <c r="E75" s="1">
        <f t="shared" si="4"/>
        <v>520</v>
      </c>
      <c r="F75" s="1">
        <f t="shared" si="5"/>
        <v>1397.76</v>
      </c>
      <c r="G75" s="1"/>
    </row>
    <row r="76" spans="1:7" x14ac:dyDescent="0.35">
      <c r="A76">
        <v>74</v>
      </c>
      <c r="B76" t="s">
        <v>50</v>
      </c>
      <c r="C76">
        <v>3.32</v>
      </c>
      <c r="D76">
        <f t="shared" si="3"/>
        <v>3320</v>
      </c>
      <c r="E76" s="1">
        <f t="shared" si="4"/>
        <v>1328</v>
      </c>
      <c r="F76" s="1">
        <f t="shared" si="5"/>
        <v>3569.6640000000002</v>
      </c>
      <c r="G76" s="1"/>
    </row>
    <row r="77" spans="1:7" x14ac:dyDescent="0.35">
      <c r="A77">
        <v>75</v>
      </c>
      <c r="B77" t="s">
        <v>49</v>
      </c>
      <c r="C77">
        <v>1.65</v>
      </c>
      <c r="D77">
        <f t="shared" si="3"/>
        <v>1650</v>
      </c>
      <c r="E77" s="1">
        <f t="shared" si="4"/>
        <v>660</v>
      </c>
      <c r="F77" s="1">
        <f t="shared" si="5"/>
        <v>1774.0800000000002</v>
      </c>
      <c r="G77" s="1"/>
    </row>
    <row r="78" spans="1:7" x14ac:dyDescent="0.35">
      <c r="A78">
        <v>76</v>
      </c>
      <c r="B78" t="s">
        <v>22</v>
      </c>
      <c r="C78">
        <v>1.49</v>
      </c>
      <c r="D78">
        <f t="shared" si="3"/>
        <v>1490</v>
      </c>
      <c r="E78" s="1">
        <f t="shared" si="4"/>
        <v>596</v>
      </c>
      <c r="F78" s="1">
        <f t="shared" si="5"/>
        <v>1602.048</v>
      </c>
      <c r="G78" s="1"/>
    </row>
    <row r="79" spans="1:7" x14ac:dyDescent="0.35">
      <c r="A79">
        <v>77</v>
      </c>
      <c r="B79" t="s">
        <v>51</v>
      </c>
      <c r="C79">
        <v>3.68</v>
      </c>
      <c r="D79">
        <f t="shared" si="3"/>
        <v>3680</v>
      </c>
      <c r="E79" s="1">
        <f t="shared" si="4"/>
        <v>1472</v>
      </c>
      <c r="F79" s="1">
        <f t="shared" si="5"/>
        <v>3956.7360000000003</v>
      </c>
      <c r="G79" s="1"/>
    </row>
    <row r="80" spans="1:7" x14ac:dyDescent="0.35">
      <c r="A80">
        <v>78</v>
      </c>
      <c r="B80" t="s">
        <v>52</v>
      </c>
      <c r="C80">
        <v>6.85</v>
      </c>
      <c r="D80">
        <f t="shared" si="3"/>
        <v>6850</v>
      </c>
      <c r="E80" s="1">
        <f t="shared" si="4"/>
        <v>2740</v>
      </c>
      <c r="F80" s="1">
        <f t="shared" si="5"/>
        <v>7365.1200000000008</v>
      </c>
      <c r="G80" s="1"/>
    </row>
    <row r="81" spans="1:7" x14ac:dyDescent="0.35">
      <c r="A81">
        <v>79</v>
      </c>
      <c r="B81" t="s">
        <v>52</v>
      </c>
      <c r="C81">
        <v>1.66</v>
      </c>
      <c r="D81">
        <f t="shared" si="3"/>
        <v>1660</v>
      </c>
      <c r="E81" s="1">
        <f t="shared" si="4"/>
        <v>664</v>
      </c>
      <c r="F81" s="1">
        <f t="shared" si="5"/>
        <v>1784.8320000000001</v>
      </c>
      <c r="G81" s="1"/>
    </row>
    <row r="82" spans="1:7" x14ac:dyDescent="0.35">
      <c r="A82">
        <v>80</v>
      </c>
      <c r="B82" t="s">
        <v>52</v>
      </c>
      <c r="C82">
        <v>0.67</v>
      </c>
      <c r="D82">
        <f t="shared" si="3"/>
        <v>670</v>
      </c>
      <c r="E82" s="1">
        <f t="shared" si="4"/>
        <v>268</v>
      </c>
      <c r="F82" s="1">
        <f t="shared" si="5"/>
        <v>720.38400000000001</v>
      </c>
      <c r="G82" s="1"/>
    </row>
    <row r="83" spans="1:7" x14ac:dyDescent="0.35">
      <c r="A83">
        <v>81</v>
      </c>
      <c r="B83" t="s">
        <v>52</v>
      </c>
      <c r="C83">
        <v>0.71</v>
      </c>
      <c r="D83">
        <f t="shared" si="3"/>
        <v>710</v>
      </c>
      <c r="E83" s="1">
        <f t="shared" si="4"/>
        <v>284</v>
      </c>
      <c r="F83" s="1">
        <f t="shared" si="5"/>
        <v>763.39200000000005</v>
      </c>
      <c r="G83" s="1"/>
    </row>
    <row r="84" spans="1:7" x14ac:dyDescent="0.35">
      <c r="A84">
        <v>82</v>
      </c>
      <c r="B84" t="s">
        <v>52</v>
      </c>
      <c r="C84">
        <v>0.88</v>
      </c>
      <c r="D84">
        <f t="shared" si="3"/>
        <v>880</v>
      </c>
      <c r="E84" s="1">
        <f t="shared" si="4"/>
        <v>352</v>
      </c>
      <c r="F84" s="1">
        <f t="shared" si="5"/>
        <v>946.17600000000004</v>
      </c>
      <c r="G84" s="1"/>
    </row>
    <row r="85" spans="1:7" x14ac:dyDescent="0.35">
      <c r="A85">
        <v>83</v>
      </c>
      <c r="B85" t="s">
        <v>52</v>
      </c>
      <c r="C85">
        <v>1.94</v>
      </c>
      <c r="D85">
        <f t="shared" si="3"/>
        <v>1940</v>
      </c>
      <c r="E85" s="1">
        <f t="shared" si="4"/>
        <v>776</v>
      </c>
      <c r="F85" s="1">
        <f t="shared" si="5"/>
        <v>2085.8879999999999</v>
      </c>
      <c r="G85" s="1"/>
    </row>
    <row r="86" spans="1:7" x14ac:dyDescent="0.35">
      <c r="A86">
        <v>84</v>
      </c>
      <c r="B86" t="s">
        <v>52</v>
      </c>
      <c r="C86">
        <v>2.0299999999999998</v>
      </c>
      <c r="D86">
        <f t="shared" si="3"/>
        <v>2029.9999999999998</v>
      </c>
      <c r="E86" s="1">
        <f t="shared" si="4"/>
        <v>811.99999999999989</v>
      </c>
      <c r="F86" s="1">
        <f t="shared" si="5"/>
        <v>2182.6559999999999</v>
      </c>
      <c r="G86" s="1"/>
    </row>
    <row r="87" spans="1:7" x14ac:dyDescent="0.35">
      <c r="A87">
        <v>85</v>
      </c>
      <c r="B87" t="s">
        <v>53</v>
      </c>
      <c r="C87">
        <v>2.46</v>
      </c>
      <c r="D87">
        <f t="shared" si="3"/>
        <v>2460</v>
      </c>
      <c r="E87" s="1">
        <f t="shared" si="4"/>
        <v>984</v>
      </c>
      <c r="F87" s="1">
        <f t="shared" si="5"/>
        <v>2644.9920000000002</v>
      </c>
      <c r="G87" s="1"/>
    </row>
    <row r="88" spans="1:7" x14ac:dyDescent="0.35">
      <c r="A88">
        <v>86</v>
      </c>
      <c r="B88" t="s">
        <v>53</v>
      </c>
      <c r="C88">
        <v>2.68</v>
      </c>
      <c r="D88">
        <f t="shared" si="3"/>
        <v>2680</v>
      </c>
      <c r="E88" s="1">
        <f t="shared" si="4"/>
        <v>1072</v>
      </c>
      <c r="F88" s="1">
        <f t="shared" si="5"/>
        <v>2881.5360000000001</v>
      </c>
      <c r="G88" s="1"/>
    </row>
    <row r="89" spans="1:7" x14ac:dyDescent="0.35">
      <c r="A89">
        <v>87</v>
      </c>
      <c r="B89" t="s">
        <v>54</v>
      </c>
      <c r="C89">
        <v>2.93</v>
      </c>
      <c r="D89">
        <f t="shared" si="3"/>
        <v>2930</v>
      </c>
      <c r="E89" s="1">
        <f t="shared" si="4"/>
        <v>1172</v>
      </c>
      <c r="F89" s="1">
        <f t="shared" si="5"/>
        <v>3150.3360000000002</v>
      </c>
      <c r="G89" s="1"/>
    </row>
    <row r="90" spans="1:7" x14ac:dyDescent="0.35">
      <c r="B90" s="2" t="s">
        <v>55</v>
      </c>
      <c r="C90" s="2">
        <f>SUM(C4:C89)</f>
        <v>223.19000000000003</v>
      </c>
      <c r="D90">
        <f>SUM(D4:D89)</f>
        <v>223190</v>
      </c>
      <c r="E90" s="3">
        <f>SUM(E4:E89)</f>
        <v>89276</v>
      </c>
      <c r="F90" s="1">
        <f t="shared" ref="F90" si="6">1.487*E90</f>
        <v>132753.41200000001</v>
      </c>
      <c r="G90" s="1"/>
    </row>
    <row r="91" spans="1:7" x14ac:dyDescent="0.35">
      <c r="E91" s="1"/>
      <c r="F91" s="1"/>
      <c r="G91" s="1"/>
    </row>
    <row r="92" spans="1:7" x14ac:dyDescent="0.35">
      <c r="B92" s="9" t="s">
        <v>90</v>
      </c>
      <c r="C92" s="9"/>
      <c r="D92" s="9"/>
      <c r="E92" s="9"/>
      <c r="F92" s="9"/>
      <c r="G92" s="1"/>
    </row>
    <row r="93" spans="1:7" x14ac:dyDescent="0.35">
      <c r="A93" t="s">
        <v>0</v>
      </c>
      <c r="B93" t="s">
        <v>1</v>
      </c>
      <c r="C93" t="s">
        <v>2</v>
      </c>
      <c r="D93" t="s">
        <v>3</v>
      </c>
      <c r="E93" s="1" t="s">
        <v>56</v>
      </c>
      <c r="F93" s="1" t="s">
        <v>57</v>
      </c>
      <c r="G93" s="1"/>
    </row>
    <row r="94" spans="1:7" x14ac:dyDescent="0.35">
      <c r="E94" s="1">
        <v>2.5</v>
      </c>
      <c r="F94" s="1">
        <v>2.69</v>
      </c>
      <c r="G94" s="1"/>
    </row>
    <row r="95" spans="1:7" x14ac:dyDescent="0.35">
      <c r="A95">
        <v>88</v>
      </c>
      <c r="B95" t="s">
        <v>58</v>
      </c>
      <c r="C95">
        <v>12.95</v>
      </c>
      <c r="D95">
        <f t="shared" si="3"/>
        <v>12950</v>
      </c>
      <c r="E95" s="1">
        <f>D95/2.5</f>
        <v>5180</v>
      </c>
      <c r="F95" s="1">
        <f>2.69*E95</f>
        <v>13934.199999999999</v>
      </c>
      <c r="G95" s="1"/>
    </row>
    <row r="96" spans="1:7" x14ac:dyDescent="0.35">
      <c r="A96">
        <v>89</v>
      </c>
      <c r="B96" t="s">
        <v>59</v>
      </c>
      <c r="C96">
        <v>5.42</v>
      </c>
      <c r="D96">
        <f t="shared" si="3"/>
        <v>5420</v>
      </c>
      <c r="E96" s="1">
        <f>D96/2.5</f>
        <v>2168</v>
      </c>
      <c r="F96" s="1">
        <f>2.69*E96</f>
        <v>5831.92</v>
      </c>
      <c r="G96" s="1"/>
    </row>
    <row r="97" spans="1:7" x14ac:dyDescent="0.35">
      <c r="A97">
        <v>90</v>
      </c>
      <c r="B97" t="s">
        <v>60</v>
      </c>
      <c r="C97">
        <v>6.48</v>
      </c>
      <c r="D97">
        <f t="shared" si="3"/>
        <v>6480</v>
      </c>
      <c r="E97" s="1">
        <f>D97/2.5</f>
        <v>2592</v>
      </c>
      <c r="F97" s="1">
        <f>2.69*E97</f>
        <v>6972.48</v>
      </c>
      <c r="G97" s="1"/>
    </row>
    <row r="98" spans="1:7" x14ac:dyDescent="0.35">
      <c r="A98">
        <v>91</v>
      </c>
      <c r="B98" t="s">
        <v>60</v>
      </c>
      <c r="C98">
        <v>1.3</v>
      </c>
      <c r="D98">
        <f t="shared" si="3"/>
        <v>1300</v>
      </c>
      <c r="E98" s="1">
        <f t="shared" ref="E98:E124" si="7">D98/2.5</f>
        <v>520</v>
      </c>
      <c r="F98" s="1">
        <f t="shared" ref="F98:F125" si="8">2.69*E98</f>
        <v>1398.8</v>
      </c>
      <c r="G98" s="1"/>
    </row>
    <row r="99" spans="1:7" x14ac:dyDescent="0.35">
      <c r="A99">
        <v>92</v>
      </c>
      <c r="B99" t="s">
        <v>61</v>
      </c>
      <c r="C99">
        <v>10.74</v>
      </c>
      <c r="D99">
        <f t="shared" si="3"/>
        <v>10740</v>
      </c>
      <c r="E99" s="1">
        <f t="shared" si="7"/>
        <v>4296</v>
      </c>
      <c r="F99" s="1">
        <f t="shared" si="8"/>
        <v>11556.24</v>
      </c>
      <c r="G99" s="1"/>
    </row>
    <row r="100" spans="1:7" x14ac:dyDescent="0.35">
      <c r="A100">
        <v>93</v>
      </c>
      <c r="B100" t="s">
        <v>62</v>
      </c>
      <c r="C100">
        <v>9.98</v>
      </c>
      <c r="D100">
        <f t="shared" si="3"/>
        <v>9980</v>
      </c>
      <c r="E100" s="1">
        <f t="shared" si="7"/>
        <v>3992</v>
      </c>
      <c r="F100" s="1">
        <f t="shared" si="8"/>
        <v>10738.48</v>
      </c>
      <c r="G100" s="1"/>
    </row>
    <row r="101" spans="1:7" x14ac:dyDescent="0.35">
      <c r="A101">
        <v>94</v>
      </c>
      <c r="B101" t="s">
        <v>63</v>
      </c>
      <c r="C101">
        <v>7.23</v>
      </c>
      <c r="D101">
        <f t="shared" si="3"/>
        <v>7230</v>
      </c>
      <c r="E101" s="1">
        <f t="shared" si="7"/>
        <v>2892</v>
      </c>
      <c r="F101" s="1">
        <f t="shared" si="8"/>
        <v>7779.48</v>
      </c>
      <c r="G101" s="1"/>
    </row>
    <row r="102" spans="1:7" x14ac:dyDescent="0.35">
      <c r="A102">
        <v>95</v>
      </c>
      <c r="B102" t="s">
        <v>64</v>
      </c>
      <c r="C102">
        <v>6.16</v>
      </c>
      <c r="D102">
        <f t="shared" si="3"/>
        <v>6160</v>
      </c>
      <c r="E102" s="1">
        <f t="shared" si="7"/>
        <v>2464</v>
      </c>
      <c r="F102" s="1">
        <f t="shared" si="8"/>
        <v>6628.16</v>
      </c>
      <c r="G102" s="1"/>
    </row>
    <row r="103" spans="1:7" x14ac:dyDescent="0.35">
      <c r="A103">
        <v>96</v>
      </c>
      <c r="B103" t="s">
        <v>65</v>
      </c>
      <c r="C103">
        <v>7.54</v>
      </c>
      <c r="D103">
        <f t="shared" si="3"/>
        <v>7540</v>
      </c>
      <c r="E103" s="1">
        <f t="shared" si="7"/>
        <v>3016</v>
      </c>
      <c r="F103" s="1">
        <f t="shared" si="8"/>
        <v>8113.04</v>
      </c>
      <c r="G103" s="1"/>
    </row>
    <row r="104" spans="1:7" x14ac:dyDescent="0.35">
      <c r="A104">
        <v>97</v>
      </c>
      <c r="B104" t="s">
        <v>66</v>
      </c>
      <c r="C104">
        <v>6.73</v>
      </c>
      <c r="D104">
        <f t="shared" si="3"/>
        <v>6730</v>
      </c>
      <c r="E104" s="1">
        <f t="shared" si="7"/>
        <v>2692</v>
      </c>
      <c r="F104" s="1">
        <f t="shared" si="8"/>
        <v>7241.48</v>
      </c>
      <c r="G104" s="1"/>
    </row>
    <row r="105" spans="1:7" x14ac:dyDescent="0.35">
      <c r="A105">
        <v>98</v>
      </c>
      <c r="B105" t="s">
        <v>67</v>
      </c>
      <c r="C105">
        <v>6.08</v>
      </c>
      <c r="D105">
        <f t="shared" si="3"/>
        <v>6080</v>
      </c>
      <c r="E105" s="1">
        <f t="shared" si="7"/>
        <v>2432</v>
      </c>
      <c r="F105" s="1">
        <f t="shared" si="8"/>
        <v>6542.08</v>
      </c>
      <c r="G105" s="1"/>
    </row>
    <row r="106" spans="1:7" x14ac:dyDescent="0.35">
      <c r="A106">
        <v>99</v>
      </c>
      <c r="B106" t="s">
        <v>68</v>
      </c>
      <c r="C106">
        <v>2.4</v>
      </c>
      <c r="D106">
        <f t="shared" si="3"/>
        <v>2400</v>
      </c>
      <c r="E106" s="1">
        <f t="shared" si="7"/>
        <v>960</v>
      </c>
      <c r="F106" s="1">
        <f t="shared" si="8"/>
        <v>2582.4</v>
      </c>
      <c r="G106" s="1"/>
    </row>
    <row r="107" spans="1:7" x14ac:dyDescent="0.35">
      <c r="A107">
        <v>100</v>
      </c>
      <c r="B107" t="s">
        <v>69</v>
      </c>
      <c r="C107">
        <v>1.82</v>
      </c>
      <c r="D107">
        <f t="shared" si="3"/>
        <v>1820</v>
      </c>
      <c r="E107" s="1">
        <f t="shared" si="7"/>
        <v>728</v>
      </c>
      <c r="F107" s="1">
        <f t="shared" si="8"/>
        <v>1958.32</v>
      </c>
      <c r="G107" s="1"/>
    </row>
    <row r="108" spans="1:7" x14ac:dyDescent="0.35">
      <c r="A108">
        <v>101</v>
      </c>
      <c r="B108" t="s">
        <v>70</v>
      </c>
      <c r="C108">
        <v>1.4</v>
      </c>
      <c r="D108">
        <f t="shared" si="3"/>
        <v>1400</v>
      </c>
      <c r="E108" s="1">
        <f t="shared" si="7"/>
        <v>560</v>
      </c>
      <c r="F108" s="1">
        <f t="shared" si="8"/>
        <v>1506.3999999999999</v>
      </c>
      <c r="G108" s="1"/>
    </row>
    <row r="109" spans="1:7" x14ac:dyDescent="0.35">
      <c r="A109">
        <v>102</v>
      </c>
      <c r="B109" t="s">
        <v>70</v>
      </c>
      <c r="C109">
        <v>0.71</v>
      </c>
      <c r="D109">
        <f t="shared" si="3"/>
        <v>710</v>
      </c>
      <c r="E109" s="1">
        <f t="shared" si="7"/>
        <v>284</v>
      </c>
      <c r="F109" s="1">
        <f t="shared" si="8"/>
        <v>763.96</v>
      </c>
      <c r="G109" s="1"/>
    </row>
    <row r="110" spans="1:7" x14ac:dyDescent="0.35">
      <c r="A110">
        <v>103</v>
      </c>
      <c r="B110" t="s">
        <v>71</v>
      </c>
      <c r="C110">
        <v>1.65</v>
      </c>
      <c r="D110">
        <f t="shared" si="3"/>
        <v>1650</v>
      </c>
      <c r="E110" s="1">
        <f t="shared" si="7"/>
        <v>660</v>
      </c>
      <c r="F110" s="1">
        <f t="shared" si="8"/>
        <v>1775.3999999999999</v>
      </c>
      <c r="G110" s="1"/>
    </row>
    <row r="111" spans="1:7" x14ac:dyDescent="0.35">
      <c r="A111">
        <v>104</v>
      </c>
      <c r="B111" t="s">
        <v>72</v>
      </c>
      <c r="C111">
        <v>1.69</v>
      </c>
      <c r="D111">
        <f t="shared" si="3"/>
        <v>1690</v>
      </c>
      <c r="E111" s="1">
        <f t="shared" si="7"/>
        <v>676</v>
      </c>
      <c r="F111" s="1">
        <f t="shared" si="8"/>
        <v>1818.44</v>
      </c>
      <c r="G111" s="1"/>
    </row>
    <row r="112" spans="1:7" x14ac:dyDescent="0.35">
      <c r="A112">
        <v>105</v>
      </c>
      <c r="B112" t="s">
        <v>73</v>
      </c>
      <c r="C112">
        <v>2.37</v>
      </c>
      <c r="D112">
        <f t="shared" si="3"/>
        <v>2370</v>
      </c>
      <c r="E112" s="1">
        <f t="shared" si="7"/>
        <v>948</v>
      </c>
      <c r="F112" s="1">
        <f t="shared" si="8"/>
        <v>2550.12</v>
      </c>
      <c r="G112" s="1"/>
    </row>
    <row r="113" spans="1:9" x14ac:dyDescent="0.35">
      <c r="A113">
        <v>106</v>
      </c>
      <c r="B113" t="s">
        <v>74</v>
      </c>
      <c r="C113">
        <v>8.19</v>
      </c>
      <c r="D113">
        <f t="shared" si="3"/>
        <v>8189.9999999999991</v>
      </c>
      <c r="E113" s="1">
        <f t="shared" si="7"/>
        <v>3275.9999999999995</v>
      </c>
      <c r="F113" s="1">
        <f t="shared" si="8"/>
        <v>8812.4399999999987</v>
      </c>
      <c r="G113" s="1"/>
    </row>
    <row r="114" spans="1:9" x14ac:dyDescent="0.35">
      <c r="A114">
        <v>107</v>
      </c>
      <c r="B114" t="s">
        <v>75</v>
      </c>
      <c r="C114">
        <v>7.07</v>
      </c>
      <c r="D114">
        <f t="shared" si="3"/>
        <v>7070</v>
      </c>
      <c r="E114" s="1">
        <f t="shared" si="7"/>
        <v>2828</v>
      </c>
      <c r="F114" s="1">
        <f t="shared" si="8"/>
        <v>7607.32</v>
      </c>
      <c r="G114" s="1"/>
    </row>
    <row r="115" spans="1:9" x14ac:dyDescent="0.35">
      <c r="A115">
        <v>108</v>
      </c>
      <c r="B115" t="s">
        <v>76</v>
      </c>
      <c r="C115">
        <v>8.99</v>
      </c>
      <c r="D115">
        <f t="shared" si="3"/>
        <v>8990</v>
      </c>
      <c r="E115" s="1">
        <f t="shared" si="7"/>
        <v>3596</v>
      </c>
      <c r="F115" s="1">
        <f t="shared" si="8"/>
        <v>9673.24</v>
      </c>
      <c r="G115" s="1"/>
    </row>
    <row r="116" spans="1:9" x14ac:dyDescent="0.35">
      <c r="A116">
        <v>109</v>
      </c>
      <c r="B116" t="s">
        <v>77</v>
      </c>
      <c r="C116">
        <v>9.1199999999999992</v>
      </c>
      <c r="D116">
        <f t="shared" si="3"/>
        <v>9120</v>
      </c>
      <c r="E116" s="1">
        <f t="shared" si="7"/>
        <v>3648</v>
      </c>
      <c r="F116" s="1">
        <f t="shared" si="8"/>
        <v>9813.119999999999</v>
      </c>
      <c r="G116" s="1"/>
    </row>
    <row r="117" spans="1:9" x14ac:dyDescent="0.35">
      <c r="A117">
        <v>110</v>
      </c>
      <c r="B117" t="s">
        <v>78</v>
      </c>
      <c r="C117">
        <v>6.14</v>
      </c>
      <c r="D117">
        <f t="shared" si="3"/>
        <v>6140</v>
      </c>
      <c r="E117" s="1">
        <f t="shared" si="7"/>
        <v>2456</v>
      </c>
      <c r="F117" s="1">
        <f t="shared" si="8"/>
        <v>6606.6399999999994</v>
      </c>
      <c r="G117" s="1"/>
    </row>
    <row r="118" spans="1:9" x14ac:dyDescent="0.35">
      <c r="A118">
        <v>111</v>
      </c>
      <c r="B118" t="s">
        <v>79</v>
      </c>
      <c r="C118">
        <v>9.65</v>
      </c>
      <c r="D118">
        <f t="shared" si="3"/>
        <v>9650</v>
      </c>
      <c r="E118" s="1">
        <f t="shared" si="7"/>
        <v>3860</v>
      </c>
      <c r="F118" s="1">
        <f t="shared" si="8"/>
        <v>10383.4</v>
      </c>
      <c r="G118" s="1"/>
    </row>
    <row r="119" spans="1:9" x14ac:dyDescent="0.35">
      <c r="A119">
        <v>112</v>
      </c>
      <c r="B119" t="s">
        <v>80</v>
      </c>
      <c r="C119">
        <v>7.71</v>
      </c>
      <c r="D119">
        <f t="shared" si="3"/>
        <v>7710</v>
      </c>
      <c r="E119" s="1">
        <f t="shared" si="7"/>
        <v>3084</v>
      </c>
      <c r="F119" s="1">
        <f t="shared" si="8"/>
        <v>8295.9599999999991</v>
      </c>
      <c r="G119" s="1"/>
    </row>
    <row r="120" spans="1:9" x14ac:dyDescent="0.35">
      <c r="A120">
        <v>113</v>
      </c>
      <c r="B120" t="s">
        <v>81</v>
      </c>
      <c r="C120">
        <v>9.77</v>
      </c>
      <c r="D120">
        <f t="shared" si="3"/>
        <v>9770</v>
      </c>
      <c r="E120" s="1">
        <f t="shared" si="7"/>
        <v>3908</v>
      </c>
      <c r="F120" s="1">
        <f t="shared" si="8"/>
        <v>10512.52</v>
      </c>
      <c r="G120" s="1"/>
    </row>
    <row r="121" spans="1:9" x14ac:dyDescent="0.35">
      <c r="A121">
        <v>114</v>
      </c>
      <c r="B121" t="s">
        <v>81</v>
      </c>
      <c r="C121">
        <v>2.6</v>
      </c>
      <c r="D121">
        <f t="shared" si="3"/>
        <v>2600</v>
      </c>
      <c r="E121" s="1">
        <f t="shared" si="7"/>
        <v>1040</v>
      </c>
      <c r="F121" s="1">
        <f t="shared" si="8"/>
        <v>2797.6</v>
      </c>
      <c r="G121" s="1"/>
    </row>
    <row r="122" spans="1:9" x14ac:dyDescent="0.35">
      <c r="A122">
        <v>115</v>
      </c>
      <c r="B122" t="s">
        <v>47</v>
      </c>
      <c r="C122">
        <v>14.57</v>
      </c>
      <c r="D122">
        <f t="shared" si="3"/>
        <v>14570</v>
      </c>
      <c r="E122" s="1">
        <f t="shared" si="7"/>
        <v>5828</v>
      </c>
      <c r="F122" s="1">
        <f t="shared" si="8"/>
        <v>15677.32</v>
      </c>
      <c r="G122" s="1"/>
    </row>
    <row r="123" spans="1:9" x14ac:dyDescent="0.35">
      <c r="A123">
        <v>116</v>
      </c>
      <c r="B123" t="s">
        <v>82</v>
      </c>
      <c r="C123">
        <v>3.58</v>
      </c>
      <c r="D123">
        <f t="shared" si="3"/>
        <v>3580</v>
      </c>
      <c r="E123" s="1">
        <f t="shared" si="7"/>
        <v>1432</v>
      </c>
      <c r="F123" s="1">
        <f t="shared" si="8"/>
        <v>3852.08</v>
      </c>
      <c r="G123" s="1"/>
    </row>
    <row r="124" spans="1:9" x14ac:dyDescent="0.35">
      <c r="A124">
        <v>117</v>
      </c>
      <c r="B124" t="s">
        <v>82</v>
      </c>
      <c r="C124">
        <v>8.39</v>
      </c>
      <c r="D124">
        <f t="shared" si="3"/>
        <v>8390</v>
      </c>
      <c r="E124" s="1">
        <f t="shared" si="7"/>
        <v>3356</v>
      </c>
      <c r="F124" s="1">
        <f t="shared" si="8"/>
        <v>9027.64</v>
      </c>
      <c r="G124" s="1"/>
    </row>
    <row r="125" spans="1:9" x14ac:dyDescent="0.35">
      <c r="A125" s="2"/>
      <c r="B125" s="2" t="s">
        <v>83</v>
      </c>
      <c r="C125" s="2">
        <f>SUM(C95:C124)</f>
        <v>188.43000000000006</v>
      </c>
      <c r="D125" s="2">
        <f>SUM(D95:D124)</f>
        <v>188430</v>
      </c>
      <c r="E125" s="3">
        <f>SUM(E95:E124)</f>
        <v>75372</v>
      </c>
      <c r="F125" s="2">
        <f t="shared" si="8"/>
        <v>202750.68</v>
      </c>
      <c r="G125" s="2"/>
      <c r="H125" s="3"/>
      <c r="I125" s="2"/>
    </row>
    <row r="126" spans="1:9" x14ac:dyDescent="0.35">
      <c r="E126" s="1"/>
      <c r="F126" s="1"/>
      <c r="G126" s="1"/>
    </row>
    <row r="127" spans="1:9" x14ac:dyDescent="0.35">
      <c r="B127" t="s">
        <v>84</v>
      </c>
      <c r="C127">
        <f>C90+C125</f>
        <v>411.62000000000012</v>
      </c>
      <c r="E127" s="1">
        <f>E90+E125</f>
        <v>164648</v>
      </c>
      <c r="F127" s="1"/>
      <c r="G127" s="1"/>
    </row>
  </sheetData>
  <mergeCells count="2">
    <mergeCell ref="B1:F1"/>
    <mergeCell ref="B92:F9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Baghdad Walls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Reuben Larbi</dc:creator>
  <cp:lastModifiedBy>Reuben Larbi</cp:lastModifiedBy>
  <dcterms:created xsi:type="dcterms:W3CDTF">2024-11-04T12:14:08Z</dcterms:created>
  <dcterms:modified xsi:type="dcterms:W3CDTF">2024-11-04T13:26:10Z</dcterms:modified>
</cp:coreProperties>
</file>