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<sst xmlns="http://schemas.openxmlformats.org/spreadsheetml/2006/main" count="100" uniqueCount="74">
  <si>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</si>
  <si>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</si>
  <si>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</si>
  <si>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</si>
  <si>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</si>
  <si>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</si>
  <si>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</si>
  <si>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</si>
  <si>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UNITED KINGDOM OF GREAT BRITAIN AND NORTHERN IRELAND (ISO3 CODE = GBR)</t>
  </si>
  <si>
    <t xml:space="preserve">Doctors</t>
  </si>
  <si>
    <t xml:space="preserve">Nurses</t>
  </si>
  <si>
    <t xml:space="preserve">Midwives</t>
  </si>
  <si>
    <t xml:space="preserve">Human Health and Social Work Sector</t>
  </si>
  <si>
    <t xml:space="preserve">Covid-19 excess deaths </t>
  </si>
  <si>
    <t xml:space="preserve">Covid-19 deaths for foreign born workers in this group</t>
  </si>
  <si>
    <t xml:space="preserve">Total Covid-19 deaths in this health care group</t>
  </si>
  <si>
    <t xml:space="preserve">Covid-19 deaths for foreign born workers per health care group</t>
  </si>
  <si>
    <t xml:space="preserve">Total Covid-19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</si>
  <si>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</si>
  <si>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</si>
  <si>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</si>
  <si>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</si>
  <si>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</si>
  <si>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</si>
  <si>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</si>
  <si>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</si>
  <si>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</si>
  <si>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</si>
  <si>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</si>
  <si>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</si>
  <si>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</si>
  <si>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</si>
  <si>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</si>
  <si>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</si>
  <si>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</si>
  <si>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</si>
  <si>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</si>
  <si>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Excess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</si>
  <si>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</si>
  <si>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</si>
  <si>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</si>
  <si>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</si>
  <si>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</si>
  <si>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</si>
  <si>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</si>
  <si>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</si>
  <si>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</si>
  <si>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</si>
  <si>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</si>
  <si>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</si>
  <si>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</si>
  <si>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</si>
  <si>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</si>
  <si>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</si>
  <si>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</si>
  <si>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</si>
  <si>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</si>
  <si>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</si>
  <si>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</si>
  <si>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</si>
  <si>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</si>
  <si>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</si>
  <si>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</si>
  <si>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</si>
  <si>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</si>
  <si>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</si>
  <si>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</si>
  <si>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Total aged 15-74</t>
  </si>
  <si>
    <t xml:space="preserve">Notes: </t>
  </si>
  <si>
    <r>
      <rPr>
        <vertAlign val="superscript"/>
        <sz val="9"/>
        <rFont val="Arial"/>
        <family val="2"/>
        <charset val="1"/>
      </rPr>
      <t xml:space="preserve">1. </t>
    </r>
    <r>
      <rPr>
        <sz val="9"/>
        <rFont val="Arial"/>
        <family val="2"/>
        <charset val="1"/>
      </rPr>
      <t xml:space="preserve">Population from World Bank (2020)  </t>
    </r>
  </si>
  <si>
    <r>
      <rPr>
        <vertAlign val="superscript"/>
        <sz val="9"/>
        <rFont val="Arial"/>
        <family val="2"/>
        <charset val="1"/>
      </rPr>
      <t xml:space="preserve">2. </t>
    </r>
    <r>
      <rPr>
        <sz val="9"/>
        <rFont val="Arial"/>
        <family val="2"/>
        <charset val="1"/>
      </rPr>
      <t xml:space="preserve">WHO excess deaths for 2020 and 2021, age/sex distribution from same source (presented as a % of all deaths)</t>
    </r>
  </si>
  <si>
    <r>
      <rPr>
        <vertAlign val="superscript"/>
        <sz val="9"/>
        <rFont val="Arial"/>
        <family val="2"/>
        <charset val="1"/>
      </rPr>
      <t xml:space="preserve">3. </t>
    </r>
    <r>
      <rPr>
        <sz val="9"/>
        <rFont val="Arial"/>
        <family val="2"/>
        <charset val="1"/>
      </rPr>
      <t xml:space="preserve">Taken from NHWA. Totals for 2020. Doctor’s age distribution for 2020. Nurse and midwife age distributions for 2019 </t>
    </r>
  </si>
  <si>
    <r>
      <rPr>
        <vertAlign val="superscript"/>
        <sz val="9"/>
        <color rgb="FF000000"/>
        <rFont val="Arial"/>
        <family val="2"/>
        <charset val="1"/>
      </rPr>
      <t xml:space="preserve">4.</t>
    </r>
    <r>
      <rPr>
        <sz val="9"/>
        <color rgb="FF000000"/>
        <rFont val="Arial"/>
        <family val="2"/>
        <charset val="1"/>
      </rPr>
      <t xml:space="preserve"> Totals are based on ILO modelled estimates (2019) for ISIC sector Q (Human Health and Social Work Activities). Age distribution is taken from the ONS Annual Population Survey 2019.</t>
    </r>
  </si>
  <si>
    <r>
      <rPr>
        <vertAlign val="superscript"/>
        <sz val="9"/>
        <rFont val="Arial"/>
        <family val="2"/>
        <charset val="1"/>
      </rPr>
      <t xml:space="preserve">5.</t>
    </r>
    <r>
      <rPr>
        <sz val="9"/>
        <rFont val="Arial"/>
        <family val="2"/>
        <charset val="1"/>
      </rPr>
      <t xml:space="preserve"> Proportion foreign born for doctors, nurses and midwives is taken from ONS figures based on the Annual Population Survey 2016-18 </t>
    </r>
  </si>
</sst>
</file>

<file path=xl/styles.xml><?xml version="1.0" encoding="utf-8"?>
<styleSheet xmlns="http://schemas.openxmlformats.org/spreadsheetml/2006/main">
  <numFmts count="6">
    <numFmt numFmtId="164" formatCode="General"/>
    <numFmt numFmtId="165" formatCode="0"/>
    <numFmt numFmtId="166" formatCode="0.00%"/>
    <numFmt numFmtId="167" formatCode="#,##0"/>
    <numFmt numFmtId="168" formatCode="0.0%"/>
    <numFmt numFmtId="169" formatCode="0.000000%"/>
  </numFmts>
  <fonts count="21">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vertAlign val="superscript"/>
      <sz val="9"/>
      <name val="Arial"/>
      <family val="2"/>
      <charset val="1"/>
    </font>
    <fon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4">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2" borderId="0" xfId="0" applyFont="false" applyBorder="false" applyAlignment="true" applyProtection="false">
      <alignment horizontal="general" vertical="top" textRotation="0" wrapText="false" indent="0" shrinkToFit="false"/>
      <protection locked="true" hidden="false"/>
    </xf>
    <xf numFmtId="167" fontId="0" fillId="4"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4" fontId="0" fillId="4" borderId="1" xfId="0" applyFont="false" applyBorder="true" applyAlignment="false" applyProtection="false">
      <alignment horizontal="general" vertical="bottom" textRotation="0" wrapText="fals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5" fontId="0" fillId="4"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69" fontId="0"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8"/>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B10" activeCellId="0" sqref="B10"/>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24" activeCellId="0" sqref="B24"/>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131.254328869277</v>
      </c>
      <c r="C5" s="11" t="n">
        <f aca="false">INPUTS!$E$5*INPUTS!N6</f>
        <v>220.694076927893</v>
      </c>
      <c r="D5" s="11" t="n">
        <f aca="false">INPUTS!$E$5*INPUTS!O6</f>
        <v>5.48868620806488</v>
      </c>
      <c r="E5" s="11" t="n">
        <f aca="false">INPUTS!$E$5*INPUTS!P6</f>
        <v>2259.58246719518</v>
      </c>
      <c r="ALU5" s="5"/>
      <c r="ALV5" s="5"/>
      <c r="ALW5" s="5"/>
      <c r="ALX5" s="5"/>
      <c r="ALY5" s="5"/>
      <c r="ALZ5" s="5"/>
      <c r="AMA5" s="5"/>
    </row>
    <row r="6" customFormat="false" ht="12.8" hidden="false" customHeight="false" outlineLevel="0" collapsed="false">
      <c r="A6" s="7" t="s">
        <v>15</v>
      </c>
      <c r="B6" s="12" t="n">
        <f aca="false">INPUTS!G5*INPUTS!$E$5</f>
        <v>452.601134031991</v>
      </c>
      <c r="C6" s="12" t="n">
        <f aca="false">INPUTS!H5*INPUTS!$E$5</f>
        <v>1261.10901101653</v>
      </c>
      <c r="D6" s="12" t="n">
        <f aca="false">INPUTS!I5*INPUTS!$E$5</f>
        <v>72.8909190978071</v>
      </c>
      <c r="E6" s="12" t="n">
        <f aca="false">INPUTS!J5*INPUTS!$E$5</f>
        <v>10132.6568035658</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 activeCellId="0" sqref="B1"/>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4.82"/>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
        <v>8</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50.5190332357084</v>
      </c>
      <c r="C5" s="11" t="n">
        <f aca="false">SUM(C16:C25)</f>
        <v>77.9343147921227</v>
      </c>
      <c r="D5" s="11" t="n">
        <f aca="false">SUM(D16:D25)</f>
        <v>1.43894418179806</v>
      </c>
      <c r="E5" s="11" t="n">
        <f aca="false">SUM(E16:E25)</f>
        <v>849.476596542499</v>
      </c>
      <c r="F5" s="19"/>
      <c r="G5" s="20" t="n">
        <f aca="false">SUM(G16:G25)</f>
        <v>174.203562881753</v>
      </c>
      <c r="H5" s="20" t="n">
        <f aca="false">SUM(H16:H25)</f>
        <v>445.338941669273</v>
      </c>
      <c r="I5" s="20" t="n">
        <f aca="false">SUM(I16:I25)</f>
        <v>19.10948448603</v>
      </c>
      <c r="J5" s="20" t="n">
        <f aca="false">SUM(J16:J25)</f>
        <v>3809.31209211883</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34.7760672100675</v>
      </c>
      <c r="C7" s="23" t="n">
        <f aca="false">SUM(C21:C25)</f>
        <v>16.8493505004168</v>
      </c>
      <c r="D7" s="23" t="n">
        <f aca="false">SUM(D21:D25)</f>
        <v>0.00920351368110219</v>
      </c>
      <c r="E7" s="23" t="n">
        <f aca="false">SUM(E21:E25)</f>
        <v>333.390410062299</v>
      </c>
      <c r="G7" s="12" t="n">
        <f aca="false">SUM(G21:G25)</f>
        <v>119.917473138164</v>
      </c>
      <c r="H7" s="12" t="n">
        <f aca="false">SUM(H21:H25)</f>
        <v>96.2820028595248</v>
      </c>
      <c r="I7" s="12" t="n">
        <f aca="false">SUM(I21:I25)</f>
        <v>0.122224617278913</v>
      </c>
      <c r="J7" s="12" t="n">
        <f aca="false">SUM(J21:J25)</f>
        <v>1495.02426036905</v>
      </c>
    </row>
    <row r="8" customFormat="false" ht="12.8" hidden="false" customHeight="false" outlineLevel="0" collapsed="false">
      <c r="A8" s="7" t="s">
        <v>20</v>
      </c>
      <c r="B8" s="23" t="n">
        <f aca="false">SUM(B16:B20)</f>
        <v>15.7429660256409</v>
      </c>
      <c r="C8" s="23" t="n">
        <f aca="false">SUM(C16:C20)</f>
        <v>61.0849642917059</v>
      </c>
      <c r="D8" s="23" t="n">
        <f aca="false">SUM(D16:D20)</f>
        <v>1.42974066811695</v>
      </c>
      <c r="E8" s="23" t="n">
        <f aca="false">SUM(E16:E20)</f>
        <v>516.0861864802</v>
      </c>
      <c r="G8" s="12" t="n">
        <f aca="false">SUM(G16:G20)</f>
        <v>54.2860897435894</v>
      </c>
      <c r="H8" s="12" t="n">
        <f aca="false">SUM(H16:H20)</f>
        <v>349.056938809748</v>
      </c>
      <c r="I8" s="12" t="n">
        <f aca="false">SUM(I16:I20)</f>
        <v>18.9872598687511</v>
      </c>
      <c r="J8" s="12" t="n">
        <f aca="false">SUM(J16:J20)</f>
        <v>2314.28783174978</v>
      </c>
    </row>
    <row r="10" customFormat="false" ht="12.8" hidden="false" customHeight="false" outlineLevel="0" collapsed="false">
      <c r="A10" s="7" t="s">
        <v>21</v>
      </c>
      <c r="B10" s="23" t="n">
        <f aca="false">B16+B21</f>
        <v>0</v>
      </c>
      <c r="C10" s="23" t="n">
        <f aca="false">C16+C21</f>
        <v>0.0423879389639579</v>
      </c>
      <c r="D10" s="23" t="n">
        <f aca="false">D16+D21</f>
        <v>0.00116870422174712</v>
      </c>
      <c r="E10" s="23" t="n">
        <f aca="false">E16+E21</f>
        <v>1.08606684114809</v>
      </c>
      <c r="F10" s="24"/>
      <c r="G10" s="12" t="n">
        <f aca="false">G16+G21</f>
        <v>0</v>
      </c>
      <c r="H10" s="12" t="n">
        <f aca="false">H16+H21</f>
        <v>0.242216794079759</v>
      </c>
      <c r="I10" s="12" t="n">
        <f aca="false">I16+I21</f>
        <v>0.015520640395048</v>
      </c>
      <c r="J10" s="12" t="n">
        <f aca="false">J16+J21</f>
        <v>4.87025489304078</v>
      </c>
    </row>
    <row r="11" customFormat="false" ht="12.8" hidden="false" customHeight="false" outlineLevel="0" collapsed="false">
      <c r="A11" s="7" t="s">
        <v>22</v>
      </c>
      <c r="B11" s="23" t="n">
        <f aca="false">B17+B22</f>
        <v>11.8523374663593</v>
      </c>
      <c r="C11" s="23" t="n">
        <f aca="false">C17+C22</f>
        <v>10.4888426116339</v>
      </c>
      <c r="D11" s="23" t="n">
        <f aca="false">D17+D22</f>
        <v>0.273622092096129</v>
      </c>
      <c r="E11" s="23" t="n">
        <f aca="false">E17+E22</f>
        <v>124.45010321624</v>
      </c>
      <c r="F11" s="24"/>
      <c r="G11" s="12" t="n">
        <f aca="false">G17+G22</f>
        <v>40.8701291943425</v>
      </c>
      <c r="H11" s="12" t="n">
        <f aca="false">H17+H22</f>
        <v>59.9362434950512</v>
      </c>
      <c r="I11" s="12" t="n">
        <f aca="false">I17+I22</f>
        <v>3.63375952318897</v>
      </c>
      <c r="J11" s="12" t="n">
        <f aca="false">J17+J22</f>
        <v>558.072211732017</v>
      </c>
    </row>
    <row r="12" customFormat="false" ht="12.8" hidden="false" customHeight="false" outlineLevel="0" collapsed="false">
      <c r="A12" s="7" t="s">
        <v>23</v>
      </c>
      <c r="B12" s="23" t="n">
        <f aca="false">B18+B23</f>
        <v>15.9188553044362</v>
      </c>
      <c r="C12" s="23" t="n">
        <f aca="false">C18+C23</f>
        <v>23.7324267217768</v>
      </c>
      <c r="D12" s="23" t="n">
        <f aca="false">D18+D23</f>
        <v>0.434290227952297</v>
      </c>
      <c r="E12" s="23" t="n">
        <f aca="false">E18+E23</f>
        <v>232.705539119389</v>
      </c>
      <c r="F12" s="24"/>
      <c r="G12" s="12" t="n">
        <f aca="false">G18+G23</f>
        <v>54.8926044980558</v>
      </c>
      <c r="H12" s="12" t="n">
        <f aca="false">H18+H23</f>
        <v>135.613866981581</v>
      </c>
      <c r="I12" s="12" t="n">
        <f aca="false">I18+I23</f>
        <v>5.76746650667061</v>
      </c>
      <c r="J12" s="12" t="n">
        <f aca="false">J18+J23</f>
        <v>1043.52259694793</v>
      </c>
    </row>
    <row r="13" customFormat="false" ht="12.8" hidden="false" customHeight="false" outlineLevel="0" collapsed="false">
      <c r="A13" s="7" t="s">
        <v>24</v>
      </c>
      <c r="B13" s="23" t="n">
        <f aca="false">B19+B24</f>
        <v>17.8113749120611</v>
      </c>
      <c r="C13" s="23" t="n">
        <f aca="false">C19+C24</f>
        <v>36.2477953415889</v>
      </c>
      <c r="D13" s="23" t="n">
        <f aca="false">D19+D24</f>
        <v>0.647624831940269</v>
      </c>
      <c r="E13" s="23" t="n">
        <f aca="false">E19+E24</f>
        <v>384.834032399141</v>
      </c>
      <c r="F13" s="24"/>
      <c r="G13" s="12" t="n">
        <f aca="false">G19+G24</f>
        <v>61.4185341795211</v>
      </c>
      <c r="H13" s="12" t="n">
        <f aca="false">H19+H24</f>
        <v>207.130259094794</v>
      </c>
      <c r="I13" s="12" t="n">
        <f aca="false">I19+I24</f>
        <v>8.60059537769282</v>
      </c>
      <c r="J13" s="12" t="n">
        <f aca="false">J19+J24</f>
        <v>1725.71314977193</v>
      </c>
    </row>
    <row r="14" customFormat="false" ht="12.8" hidden="false" customHeight="false" outlineLevel="0" collapsed="false">
      <c r="A14" s="7" t="s">
        <v>25</v>
      </c>
      <c r="B14" s="23" t="n">
        <f aca="false">B20+B25</f>
        <v>4.93646555285179</v>
      </c>
      <c r="C14" s="23" t="n">
        <f aca="false">C20+C25</f>
        <v>7.42286217815914</v>
      </c>
      <c r="D14" s="23" t="n">
        <f aca="false">D20+D25</f>
        <v>0.0822383255876144</v>
      </c>
      <c r="E14" s="23" t="n">
        <f aca="false">E20+E25</f>
        <v>106.400854966581</v>
      </c>
      <c r="F14" s="24"/>
      <c r="G14" s="12" t="n">
        <f aca="false">G20+G25</f>
        <v>17.0222950098338</v>
      </c>
      <c r="H14" s="12" t="n">
        <f aca="false">H20+H25</f>
        <v>42.4163553037665</v>
      </c>
      <c r="I14" s="12" t="n">
        <f aca="false">I20+I25</f>
        <v>1.09214243808253</v>
      </c>
      <c r="J14" s="12" t="n">
        <f aca="false">J20+J25</f>
        <v>477.133878773907</v>
      </c>
    </row>
    <row r="16" customFormat="false" ht="12.8" hidden="false" customHeight="false" outlineLevel="0" collapsed="false">
      <c r="A16" s="7" t="s">
        <v>26</v>
      </c>
      <c r="B16" s="25" t="n">
        <f aca="false">INPUTS!$E25*INPUTS!M25</f>
        <v>0</v>
      </c>
      <c r="C16" s="25" t="n">
        <f aca="false">INPUTS!$E25*INPUTS!N25</f>
        <v>0.0222003381276685</v>
      </c>
      <c r="D16" s="25" t="n">
        <f aca="false">INPUTS!$E25*INPUTS!O25</f>
        <v>0.00114436870296963</v>
      </c>
      <c r="E16" s="25" t="n">
        <f aca="false">INPUTS!$E25*INPUTS!P25</f>
        <v>0.421150390972608</v>
      </c>
      <c r="G16" s="26" t="n">
        <f aca="false">INPUTS!$E25*INPUTS!G25</f>
        <v>0</v>
      </c>
      <c r="H16" s="26" t="n">
        <f aca="false">INPUTS!$E25*INPUTS!H25</f>
        <v>0.126859075015248</v>
      </c>
      <c r="I16" s="26" t="n">
        <f aca="false">INPUTS!$E25*INPUTS!I25</f>
        <v>0.0151974595347893</v>
      </c>
      <c r="J16" s="26" t="n">
        <f aca="false">INPUTS!$E25*INPUTS!J25</f>
        <v>1.88856677566192</v>
      </c>
    </row>
    <row r="17" customFormat="false" ht="12.8" hidden="false" customHeight="false" outlineLevel="0" collapsed="false">
      <c r="A17" s="7" t="s">
        <v>27</v>
      </c>
      <c r="B17" s="25" t="n">
        <f aca="false">INPUTS!$E26*INPUTS!M26</f>
        <v>3.85319079977857</v>
      </c>
      <c r="C17" s="25" t="n">
        <f aca="false">INPUTS!$E26*INPUTS!N26</f>
        <v>8.34675272226509</v>
      </c>
      <c r="D17" s="25" t="n">
        <f aca="false">INPUTS!$E26*INPUTS!O26</f>
        <v>0.271989688342076</v>
      </c>
      <c r="E17" s="25" t="n">
        <f aca="false">INPUTS!$E26*INPUTS!P26</f>
        <v>74.780782812181</v>
      </c>
      <c r="G17" s="26" t="n">
        <f aca="false">INPUTS!$E26*INPUTS!G26</f>
        <v>13.2868648268226</v>
      </c>
      <c r="H17" s="26" t="n">
        <f aca="false">INPUTS!$E26*INPUTS!H26</f>
        <v>47.6957298415148</v>
      </c>
      <c r="I17" s="26" t="n">
        <f aca="false">INPUTS!$E26*INPUTS!I26</f>
        <v>3.61208085447644</v>
      </c>
      <c r="J17" s="26" t="n">
        <f aca="false">INPUTS!$E26*INPUTS!J26</f>
        <v>335.33983323848</v>
      </c>
    </row>
    <row r="18" customFormat="false" ht="12.8" hidden="false" customHeight="false" outlineLevel="0" collapsed="false">
      <c r="A18" s="7" t="s">
        <v>28</v>
      </c>
      <c r="B18" s="25" t="n">
        <f aca="false">INPUTS!$E27*INPUTS!M27</f>
        <v>4.87925161699829</v>
      </c>
      <c r="C18" s="25" t="n">
        <f aca="false">INPUTS!$E27*INPUTS!N27</f>
        <v>18.5452651591365</v>
      </c>
      <c r="D18" s="25" t="n">
        <f aca="false">INPUTS!$E27*INPUTS!O27</f>
        <v>0.431467943371203</v>
      </c>
      <c r="E18" s="25" t="n">
        <f aca="false">INPUTS!$E27*INPUTS!P27</f>
        <v>144.502517282666</v>
      </c>
      <c r="G18" s="26" t="n">
        <f aca="false">INPUTS!$E27*INPUTS!G27</f>
        <v>16.8250055758562</v>
      </c>
      <c r="H18" s="26" t="n">
        <f aca="false">INPUTS!$E27*INPUTS!H27</f>
        <v>105.972943766494</v>
      </c>
      <c r="I18" s="26" t="n">
        <f aca="false">INPUTS!$E27*INPUTS!I27</f>
        <v>5.72998596774506</v>
      </c>
      <c r="J18" s="26" t="n">
        <f aca="false">INPUTS!$E27*INPUTS!J27</f>
        <v>647.993351043347</v>
      </c>
    </row>
    <row r="19" customFormat="false" ht="12.8" hidden="false" customHeight="false" outlineLevel="0" collapsed="false">
      <c r="A19" s="7" t="s">
        <v>29</v>
      </c>
      <c r="B19" s="25" t="n">
        <f aca="false">INPUTS!$E28*INPUTS!M28</f>
        <v>5.45897354834431</v>
      </c>
      <c r="C19" s="25" t="n">
        <f aca="false">INPUTS!$E28*INPUTS!N28</f>
        <v>28.3245979815067</v>
      </c>
      <c r="D19" s="25" t="n">
        <f aca="false">INPUTS!$E28*INPUTS!O28</f>
        <v>0.64341578165655</v>
      </c>
      <c r="E19" s="25" t="n">
        <f aca="false">INPUTS!$E28*INPUTS!P28</f>
        <v>240.324950681244</v>
      </c>
      <c r="G19" s="26" t="n">
        <f aca="false">INPUTS!$E28*INPUTS!G28</f>
        <v>18.8240467184286</v>
      </c>
      <c r="H19" s="26" t="n">
        <f aca="false">INPUTS!$E28*INPUTS!H28</f>
        <v>161.85484560861</v>
      </c>
      <c r="I19" s="26" t="n">
        <f aca="false">INPUTS!$E28*INPUTS!I28</f>
        <v>8.54469829557171</v>
      </c>
      <c r="J19" s="26" t="n">
        <f aca="false">INPUTS!$E28*INPUTS!J28</f>
        <v>1077.6903617993</v>
      </c>
    </row>
    <row r="20" customFormat="false" ht="12.8" hidden="false" customHeight="false" outlineLevel="0" collapsed="false">
      <c r="A20" s="7" t="s">
        <v>30</v>
      </c>
      <c r="B20" s="25" t="n">
        <f aca="false">INPUTS!$E29*INPUTS!M29</f>
        <v>1.55155006051976</v>
      </c>
      <c r="C20" s="25" t="n">
        <f aca="false">INPUTS!$E29*INPUTS!N29</f>
        <v>5.84614809066997</v>
      </c>
      <c r="D20" s="25" t="n">
        <f aca="false">INPUTS!$E29*INPUTS!O29</f>
        <v>0.0817228860441562</v>
      </c>
      <c r="E20" s="25" t="n">
        <f aca="false">INPUTS!$E29*INPUTS!P29</f>
        <v>56.0567853131363</v>
      </c>
      <c r="G20" s="26" t="n">
        <f aca="false">INPUTS!$E29*INPUTS!G29</f>
        <v>5.35017262248192</v>
      </c>
      <c r="H20" s="26" t="n">
        <f aca="false">INPUTS!$E29*INPUTS!H29</f>
        <v>33.4065605181141</v>
      </c>
      <c r="I20" s="26" t="n">
        <f aca="false">INPUTS!$E29*INPUTS!I29</f>
        <v>1.08529729142306</v>
      </c>
      <c r="J20" s="26" t="n">
        <f aca="false">INPUTS!$E29*INPUTS!J29</f>
        <v>251.375718892988</v>
      </c>
    </row>
    <row r="21" customFormat="false" ht="12.8" hidden="false" customHeight="false" outlineLevel="0" collapsed="false">
      <c r="A21" s="7" t="s">
        <v>31</v>
      </c>
      <c r="B21" s="25" t="n">
        <f aca="false">INPUTS!$E32*INPUTS!M32</f>
        <v>0</v>
      </c>
      <c r="C21" s="25" t="n">
        <f aca="false">INPUTS!$E32*INPUTS!N32</f>
        <v>0.0201876008362894</v>
      </c>
      <c r="D21" s="25" t="n">
        <f aca="false">INPUTS!$E32*INPUTS!O32</f>
        <v>2.4335518777485E-005</v>
      </c>
      <c r="E21" s="25" t="n">
        <f aca="false">INPUTS!$E32*INPUTS!P32</f>
        <v>0.664916450175485</v>
      </c>
      <c r="G21" s="26" t="n">
        <f aca="false">INPUTS!$E32*INPUTS!G32</f>
        <v>0</v>
      </c>
      <c r="H21" s="26" t="n">
        <f aca="false">INPUTS!$E32*INPUTS!H32</f>
        <v>0.115357719064511</v>
      </c>
      <c r="I21" s="26" t="n">
        <f aca="false">INPUTS!$E32*INPUTS!I32</f>
        <v>0.000323180860258764</v>
      </c>
      <c r="J21" s="26" t="n">
        <f aca="false">INPUTS!$E32*INPUTS!J32</f>
        <v>2.98168811737886</v>
      </c>
    </row>
    <row r="22" customFormat="false" ht="12.8" hidden="false" customHeight="false" outlineLevel="0" collapsed="false">
      <c r="A22" s="7" t="s">
        <v>32</v>
      </c>
      <c r="B22" s="25" t="n">
        <f aca="false">INPUTS!$E33*INPUTS!M33</f>
        <v>7.99914666658075</v>
      </c>
      <c r="C22" s="25" t="n">
        <f aca="false">INPUTS!$E33*INPUTS!N33</f>
        <v>2.14208988936886</v>
      </c>
      <c r="D22" s="25" t="n">
        <f aca="false">INPUTS!$E33*INPUTS!O33</f>
        <v>0.00163240375405313</v>
      </c>
      <c r="E22" s="25" t="n">
        <f aca="false">INPUTS!$E33*INPUTS!P33</f>
        <v>49.6693204040588</v>
      </c>
      <c r="G22" s="26" t="n">
        <f aca="false">INPUTS!$E33*INPUTS!G33</f>
        <v>27.5832643675198</v>
      </c>
      <c r="H22" s="26" t="n">
        <f aca="false">INPUTS!$E33*INPUTS!H33</f>
        <v>12.2405136535363</v>
      </c>
      <c r="I22" s="26" t="n">
        <f aca="false">INPUTS!$E33*INPUTS!I33</f>
        <v>0.0216786687125249</v>
      </c>
      <c r="J22" s="26" t="n">
        <f aca="false">INPUTS!$E33*INPUTS!J33</f>
        <v>222.732378493537</v>
      </c>
    </row>
    <row r="23" customFormat="false" ht="12.8" hidden="false" customHeight="false" outlineLevel="0" collapsed="false">
      <c r="A23" s="7" t="s">
        <v>33</v>
      </c>
      <c r="B23" s="25" t="n">
        <f aca="false">INPUTS!$E34*INPUTS!M34</f>
        <v>11.0396036874379</v>
      </c>
      <c r="C23" s="25" t="n">
        <f aca="false">INPUTS!$E34*INPUTS!N34</f>
        <v>5.1871615626403</v>
      </c>
      <c r="D23" s="25" t="n">
        <f aca="false">INPUTS!$E34*INPUTS!O34</f>
        <v>0.00282228458109402</v>
      </c>
      <c r="E23" s="25" t="n">
        <f aca="false">INPUTS!$E34*INPUTS!P34</f>
        <v>88.2030218367231</v>
      </c>
      <c r="G23" s="26" t="n">
        <f aca="false">INPUTS!$E34*INPUTS!G34</f>
        <v>38.0675989221996</v>
      </c>
      <c r="H23" s="26" t="n">
        <f aca="false">INPUTS!$E34*INPUTS!H34</f>
        <v>29.6409232150874</v>
      </c>
      <c r="I23" s="26" t="n">
        <f aca="false">INPUTS!$E34*INPUTS!I34</f>
        <v>0.0374805389255513</v>
      </c>
      <c r="J23" s="26" t="n">
        <f aca="false">INPUTS!$E34*INPUTS!J34</f>
        <v>395.529245904588</v>
      </c>
    </row>
    <row r="24" customFormat="false" ht="12.8" hidden="false" customHeight="false" outlineLevel="0" collapsed="false">
      <c r="A24" s="7" t="s">
        <v>34</v>
      </c>
      <c r="B24" s="25" t="n">
        <f aca="false">INPUTS!$E35*INPUTS!M35</f>
        <v>12.3524013637168</v>
      </c>
      <c r="C24" s="25" t="n">
        <f aca="false">INPUTS!$E35*INPUTS!N35</f>
        <v>7.92319736008222</v>
      </c>
      <c r="D24" s="25" t="n">
        <f aca="false">INPUTS!$E35*INPUTS!O35</f>
        <v>0.00420905028371938</v>
      </c>
      <c r="E24" s="25" t="n">
        <f aca="false">INPUTS!$E35*INPUTS!P35</f>
        <v>144.509081717897</v>
      </c>
      <c r="G24" s="26" t="n">
        <f aca="false">INPUTS!$E35*INPUTS!G35</f>
        <v>42.5944874610924</v>
      </c>
      <c r="H24" s="26" t="n">
        <f aca="false">INPUTS!$E35*INPUTS!H35</f>
        <v>45.2754134861841</v>
      </c>
      <c r="I24" s="26" t="n">
        <f aca="false">INPUTS!$E35*INPUTS!I35</f>
        <v>0.0558970821211073</v>
      </c>
      <c r="J24" s="26" t="n">
        <f aca="false">INPUTS!$E35*INPUTS!J35</f>
        <v>648.022787972632</v>
      </c>
    </row>
    <row r="25" customFormat="false" ht="12.8" hidden="false" customHeight="false" outlineLevel="0" collapsed="false">
      <c r="A25" s="7" t="s">
        <v>35</v>
      </c>
      <c r="B25" s="25" t="n">
        <f aca="false">INPUTS!$E36*INPUTS!M36</f>
        <v>3.38491549233203</v>
      </c>
      <c r="C25" s="25" t="n">
        <f aca="false">INPUTS!$E36*INPUTS!N36</f>
        <v>1.57671408748917</v>
      </c>
      <c r="D25" s="25" t="n">
        <f aca="false">INPUTS!$E36*INPUTS!O36</f>
        <v>0.000515439543458174</v>
      </c>
      <c r="E25" s="25" t="n">
        <f aca="false">INPUTS!$E36*INPUTS!P36</f>
        <v>50.3440696534449</v>
      </c>
      <c r="G25" s="26" t="n">
        <f aca="false">INPUTS!$E36*INPUTS!G36</f>
        <v>11.6721223873518</v>
      </c>
      <c r="H25" s="26" t="n">
        <f aca="false">INPUTS!$E36*INPUTS!H36</f>
        <v>9.00979478565242</v>
      </c>
      <c r="I25" s="26" t="n">
        <f aca="false">INPUTS!$E36*INPUTS!I36</f>
        <v>0.00684514665947111</v>
      </c>
      <c r="J25" s="26" t="n">
        <f aca="false">INPUTS!$E36*INPUTS!J36</f>
        <v>225.758159880919</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5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3" activeCellId="0" sqref="A3"/>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5"/>
      <c r="ALZ1" s="15"/>
      <c r="AMA1" s="15"/>
      <c r="AMB1" s="15"/>
      <c r="AMC1" s="0"/>
      <c r="AMD1" s="0"/>
      <c r="AME1" s="0"/>
      <c r="AMF1" s="0"/>
      <c r="AMG1" s="0"/>
      <c r="AMH1" s="0"/>
      <c r="AMI1" s="0"/>
      <c r="AMJ1" s="0"/>
    </row>
    <row r="2" s="29" customFormat="true" ht="12.8" hidden="false" customHeight="false" outlineLevel="0" collapsed="false">
      <c r="A2" s="30"/>
      <c r="ALL2" s="4"/>
      <c r="ALM2" s="4"/>
      <c r="ALN2" s="4"/>
      <c r="ALO2" s="4"/>
      <c r="ALP2" s="4"/>
      <c r="ALQ2" s="4"/>
      <c r="ALR2" s="4"/>
      <c r="ALS2" s="4"/>
      <c r="ALT2" s="4"/>
      <c r="ALU2" s="4"/>
      <c r="ALV2" s="4"/>
      <c r="ALW2" s="4"/>
      <c r="ALX2" s="4"/>
      <c r="ALY2" s="5"/>
      <c r="ALZ2" s="15"/>
      <c r="AMA2" s="15"/>
      <c r="AMB2" s="15"/>
      <c r="AMC2" s="0"/>
      <c r="AMD2" s="0"/>
      <c r="AME2" s="0"/>
      <c r="AMF2" s="0"/>
      <c r="AMG2" s="0"/>
      <c r="AMH2" s="0"/>
      <c r="AMI2" s="0"/>
      <c r="AMJ2" s="0"/>
    </row>
    <row r="3" s="29" customFormat="true" ht="12.8" hidden="false" customHeight="false" outlineLevel="0" collapsed="false">
      <c r="A3" s="31"/>
      <c r="B3" s="31"/>
      <c r="C3" s="31"/>
      <c r="D3" s="32" t="s">
        <v>37</v>
      </c>
      <c r="E3" s="33"/>
      <c r="F3" s="33"/>
      <c r="G3" s="31" t="s">
        <v>38</v>
      </c>
      <c r="H3" s="31"/>
      <c r="I3" s="31"/>
      <c r="J3" s="31"/>
      <c r="L3" s="5"/>
      <c r="M3" s="33" t="s">
        <v>39</v>
      </c>
      <c r="ALL3" s="4"/>
      <c r="ALM3" s="4"/>
      <c r="ALN3" s="4"/>
      <c r="ALO3" s="4"/>
      <c r="ALP3" s="4"/>
      <c r="ALQ3" s="4"/>
      <c r="ALR3" s="4"/>
      <c r="ALS3" s="4"/>
      <c r="ALT3" s="4"/>
      <c r="ALU3" s="4"/>
      <c r="ALV3" s="4"/>
      <c r="ALW3" s="4"/>
      <c r="ALX3" s="4"/>
      <c r="ALY3" s="5"/>
      <c r="ALZ3" s="15"/>
      <c r="AMA3" s="15"/>
      <c r="AMB3" s="15"/>
      <c r="AMC3" s="0"/>
      <c r="AMD3" s="0"/>
      <c r="AME3" s="0"/>
      <c r="AMF3" s="0"/>
      <c r="AMG3" s="0"/>
      <c r="AMH3" s="0"/>
      <c r="AMI3" s="0"/>
      <c r="AMJ3" s="0"/>
    </row>
    <row r="4" s="38" customFormat="true" ht="47.5" hidden="false" customHeight="false" outlineLevel="0" collapsed="false">
      <c r="A4" s="18"/>
      <c r="B4" s="34" t="s">
        <v>40</v>
      </c>
      <c r="C4" s="35"/>
      <c r="D4" s="36" t="s">
        <v>41</v>
      </c>
      <c r="E4" s="36" t="s">
        <v>42</v>
      </c>
      <c r="F4" s="34"/>
      <c r="G4" s="37" t="s">
        <v>43</v>
      </c>
      <c r="H4" s="37" t="s">
        <v>44</v>
      </c>
      <c r="I4" s="37" t="s">
        <v>45</v>
      </c>
      <c r="J4" s="37" t="s">
        <v>46</v>
      </c>
      <c r="L4" s="39"/>
      <c r="M4" s="37" t="s">
        <v>9</v>
      </c>
      <c r="N4" s="37" t="s">
        <v>10</v>
      </c>
      <c r="O4" s="37" t="s">
        <v>11</v>
      </c>
      <c r="P4" s="37" t="s">
        <v>47</v>
      </c>
      <c r="ALY4" s="39"/>
      <c r="ALZ4" s="15"/>
      <c r="AMA4" s="15"/>
      <c r="AMB4" s="15"/>
      <c r="AMC4" s="0"/>
      <c r="AMD4" s="0"/>
      <c r="AME4" s="0"/>
      <c r="AMF4" s="0"/>
      <c r="AMG4" s="0"/>
      <c r="AMH4" s="0"/>
      <c r="AMI4" s="0"/>
      <c r="AMJ4" s="0"/>
    </row>
    <row r="5" customFormat="false" ht="12.8" hidden="false" customHeight="false" outlineLevel="0" collapsed="false">
      <c r="A5" s="19" t="s">
        <v>48</v>
      </c>
      <c r="B5" s="40" t="n">
        <v>67081000</v>
      </c>
      <c r="C5" s="41"/>
      <c r="D5" s="42" t="n">
        <v>148896</v>
      </c>
      <c r="E5" s="43" t="n">
        <f aca="false">D5/B5</f>
        <v>0.00221964490690359</v>
      </c>
      <c r="F5" s="44"/>
      <c r="G5" s="45" t="n">
        <v>203907</v>
      </c>
      <c r="H5" s="45" t="n">
        <v>568158</v>
      </c>
      <c r="I5" s="45" t="n">
        <v>32839</v>
      </c>
      <c r="J5" s="45" t="n">
        <v>4564990</v>
      </c>
      <c r="L5" s="7" t="s">
        <v>49</v>
      </c>
      <c r="M5" s="46" t="n">
        <v>0.29</v>
      </c>
      <c r="N5" s="46" t="n">
        <v>0.175</v>
      </c>
      <c r="O5" s="46" t="n">
        <v>0.0753</v>
      </c>
      <c r="P5" s="46" t="n">
        <v>0.223</v>
      </c>
    </row>
    <row r="6" s="4" customFormat="true" ht="12.8" hidden="false" customHeight="false" outlineLevel="0" collapsed="false">
      <c r="B6" s="21"/>
      <c r="C6" s="21"/>
      <c r="D6" s="21"/>
      <c r="F6" s="21"/>
      <c r="G6" s="5"/>
      <c r="H6" s="5"/>
      <c r="I6" s="5"/>
      <c r="J6" s="5"/>
      <c r="L6" s="7" t="s">
        <v>50</v>
      </c>
      <c r="M6" s="12" t="n">
        <f aca="false">M5*G5</f>
        <v>59133.03</v>
      </c>
      <c r="N6" s="12" t="n">
        <f aca="false">N5*H5</f>
        <v>99427.65</v>
      </c>
      <c r="O6" s="12" t="n">
        <f aca="false">O5*I5</f>
        <v>2472.7767</v>
      </c>
      <c r="P6" s="12" t="n">
        <f aca="false">P5*J5</f>
        <v>1017992.77</v>
      </c>
      <c r="ALY6" s="5"/>
      <c r="ALZ6" s="15"/>
      <c r="AMA6" s="15"/>
      <c r="AMB6" s="15"/>
      <c r="AMC6" s="0"/>
      <c r="AMD6" s="0"/>
      <c r="AME6" s="0"/>
      <c r="AMF6" s="0"/>
      <c r="AMG6" s="0"/>
      <c r="AMH6" s="0"/>
      <c r="AMI6" s="0"/>
      <c r="AMJ6" s="0"/>
    </row>
    <row r="7" customFormat="false" ht="12.8" hidden="false" customHeight="false" outlineLevel="0" collapsed="false">
      <c r="A7" s="47" t="s">
        <v>51</v>
      </c>
    </row>
    <row r="8" customFormat="false" ht="12.8" hidden="false" customHeight="false" outlineLevel="0" collapsed="false">
      <c r="A8" s="7" t="s">
        <v>52</v>
      </c>
      <c r="B8" s="48" t="n">
        <f aca="false">B24/$B$5</f>
        <v>0.0863228484965937</v>
      </c>
      <c r="D8" s="46" t="n">
        <v>0.00029819471308833</v>
      </c>
      <c r="E8" s="49"/>
      <c r="G8" s="45"/>
      <c r="H8" s="45"/>
      <c r="I8" s="45"/>
      <c r="J8" s="45"/>
    </row>
    <row r="9" customFormat="false" ht="12.8" hidden="false" customHeight="false" outlineLevel="0" collapsed="false">
      <c r="A9" s="7" t="s">
        <v>53</v>
      </c>
      <c r="B9" s="48" t="n">
        <f aca="false">B25/$B$5</f>
        <v>0.0560864924494268</v>
      </c>
      <c r="C9" s="50"/>
      <c r="D9" s="46" t="n">
        <v>0.00019879647539222</v>
      </c>
      <c r="E9" s="49"/>
      <c r="F9" s="51"/>
      <c r="G9" s="46" t="n">
        <v>0</v>
      </c>
      <c r="H9" s="46" t="n">
        <v>0.0283804</v>
      </c>
      <c r="I9" s="46" t="n">
        <v>0.058823</v>
      </c>
      <c r="J9" s="46" t="n">
        <v>0.0525846045902525</v>
      </c>
    </row>
    <row r="10" customFormat="false" ht="12.8" hidden="false" customHeight="false" outlineLevel="0" collapsed="false">
      <c r="A10" s="7" t="s">
        <v>54</v>
      </c>
      <c r="B10" s="48" t="n">
        <f aca="false">B26/$B$5</f>
        <v>0.132913105052101</v>
      </c>
      <c r="C10" s="50"/>
      <c r="D10" s="46" t="n">
        <v>0.0126799914033957</v>
      </c>
      <c r="E10" s="49"/>
      <c r="F10" s="51"/>
      <c r="G10" s="46" t="n">
        <v>0.30772</v>
      </c>
      <c r="H10" s="46" t="n">
        <v>0.3964384</v>
      </c>
      <c r="I10" s="46" t="n">
        <v>0.519437</v>
      </c>
      <c r="J10" s="46" t="n">
        <v>0.346905076820162</v>
      </c>
    </row>
    <row r="11" customFormat="false" ht="12.8" hidden="false" customHeight="false" outlineLevel="0" collapsed="false">
      <c r="A11" s="7" t="s">
        <v>55</v>
      </c>
      <c r="B11" s="48" t="n">
        <f aca="false">B27/$B$5</f>
        <v>0.0665954144988894</v>
      </c>
      <c r="C11" s="50"/>
      <c r="D11" s="46" t="n">
        <v>0.0220623791102514</v>
      </c>
      <c r="E11" s="49"/>
      <c r="F11" s="51"/>
      <c r="G11" s="46" t="n">
        <v>0.11221</v>
      </c>
      <c r="H11" s="46" t="n">
        <v>0.2536497</v>
      </c>
      <c r="I11" s="46" t="n">
        <v>0.237286</v>
      </c>
      <c r="J11" s="46" t="n">
        <v>0.193036395608035</v>
      </c>
    </row>
    <row r="12" customFormat="false" ht="12.8" hidden="false" customHeight="false" outlineLevel="0" collapsed="false">
      <c r="A12" s="7" t="s">
        <v>56</v>
      </c>
      <c r="B12" s="48" t="n">
        <f aca="false">B28/$B$5</f>
        <v>0.0632194212966414</v>
      </c>
      <c r="C12" s="50"/>
      <c r="D12" s="46" t="n">
        <v>0.0439837201805287</v>
      </c>
      <c r="E12" s="49"/>
      <c r="F12" s="51"/>
      <c r="G12" s="46" t="n">
        <v>0.05978</v>
      </c>
      <c r="H12" s="46" t="n">
        <v>0.1844725</v>
      </c>
      <c r="I12" s="46" t="n">
        <v>0.168493</v>
      </c>
      <c r="J12" s="46" t="n">
        <v>0.152872448679425</v>
      </c>
    </row>
    <row r="13" customFormat="false" ht="12.8" hidden="false" customHeight="false" outlineLevel="0" collapsed="false">
      <c r="A13" s="7" t="s">
        <v>57</v>
      </c>
      <c r="B13" s="48" t="n">
        <f aca="false">B29/$B$5</f>
        <v>0.0255482774556134</v>
      </c>
      <c r="C13" s="50"/>
      <c r="D13" s="46" t="n">
        <v>0.029349344508919</v>
      </c>
      <c r="E13" s="49"/>
      <c r="F13" s="51"/>
      <c r="G13" s="46" t="n">
        <v>0.01029</v>
      </c>
      <c r="H13" s="46" t="n">
        <v>0.0230591</v>
      </c>
      <c r="I13" s="46" t="n">
        <v>0.012961</v>
      </c>
      <c r="J13" s="46" t="n">
        <v>0.0215954973427262</v>
      </c>
    </row>
    <row r="14" customFormat="false" ht="12.8" hidden="false" customHeight="false" outlineLevel="0" collapsed="false">
      <c r="A14" s="7" t="s">
        <v>58</v>
      </c>
      <c r="B14" s="48" t="n">
        <f aca="false">B30/$B$5</f>
        <v>0.0752153068678165</v>
      </c>
      <c r="C14" s="50"/>
      <c r="D14" s="46" t="n">
        <v>0.291895013969482</v>
      </c>
      <c r="E14" s="49"/>
      <c r="F14" s="51"/>
      <c r="G14" s="46"/>
      <c r="H14" s="46"/>
      <c r="I14" s="46"/>
      <c r="J14" s="46"/>
    </row>
    <row r="15" customFormat="false" ht="12.8" hidden="false" customHeight="false" outlineLevel="0" collapsed="false">
      <c r="A15" s="7" t="s">
        <v>59</v>
      </c>
      <c r="B15" s="48" t="n">
        <f aca="false">B31/$B$5</f>
        <v>0.0904499038475873</v>
      </c>
      <c r="C15" s="50"/>
      <c r="D15" s="46" t="n">
        <v>0.00218810444874275</v>
      </c>
      <c r="E15" s="49"/>
      <c r="F15" s="51"/>
      <c r="G15" s="46"/>
      <c r="H15" s="46"/>
      <c r="I15" s="46"/>
      <c r="J15" s="46"/>
    </row>
    <row r="16" customFormat="false" ht="12.8" hidden="false" customHeight="false" outlineLevel="0" collapsed="false">
      <c r="A16" s="7" t="s">
        <v>60</v>
      </c>
      <c r="B16" s="48" t="n">
        <f aca="false">B32/$B$5</f>
        <v>0.0582341646665971</v>
      </c>
      <c r="C16" s="50"/>
      <c r="D16" s="46" t="n">
        <v>0.00145873629916183</v>
      </c>
      <c r="E16" s="49"/>
      <c r="F16" s="51"/>
      <c r="G16" s="46" t="n">
        <v>0</v>
      </c>
      <c r="H16" s="46" t="n">
        <v>0.0036517</v>
      </c>
      <c r="I16" s="46" t="n">
        <v>0.000177</v>
      </c>
      <c r="J16" s="46" t="n">
        <v>0.0117473508974155</v>
      </c>
    </row>
    <row r="17" customFormat="false" ht="12.8" hidden="false" customHeight="false" outlineLevel="0" collapsed="false">
      <c r="A17" s="7" t="s">
        <v>61</v>
      </c>
      <c r="B17" s="48" t="n">
        <f aca="false">B33/$B$5</f>
        <v>0.133522085240232</v>
      </c>
      <c r="C17" s="50"/>
      <c r="D17" s="46" t="n">
        <v>0.0254069954867827</v>
      </c>
      <c r="E17" s="49"/>
      <c r="F17" s="51"/>
      <c r="G17" s="46" t="n">
        <v>0.32028</v>
      </c>
      <c r="H17" s="46" t="n">
        <v>0.051009</v>
      </c>
      <c r="I17" s="46" t="n">
        <v>0.001563</v>
      </c>
      <c r="J17" s="46" t="n">
        <v>0.115520701459267</v>
      </c>
    </row>
    <row r="18" customFormat="false" ht="12.8" hidden="false" customHeight="false" outlineLevel="0" collapsed="false">
      <c r="A18" s="7" t="s">
        <v>62</v>
      </c>
      <c r="B18" s="48" t="n">
        <f aca="false">B34/$B$5</f>
        <v>0.0649583637691746</v>
      </c>
      <c r="C18" s="50"/>
      <c r="D18" s="46" t="n">
        <v>0.0467809746400172</v>
      </c>
      <c r="E18" s="49"/>
      <c r="F18" s="51"/>
      <c r="G18" s="46" t="n">
        <v>0.11679</v>
      </c>
      <c r="H18" s="46" t="n">
        <v>0.0326366</v>
      </c>
      <c r="I18" s="46" t="n">
        <v>0.000714</v>
      </c>
      <c r="J18" s="46" t="n">
        <v>0.0542027198106897</v>
      </c>
    </row>
    <row r="19" customFormat="false" ht="12.8" hidden="false" customHeight="false" outlineLevel="0" collapsed="false">
      <c r="A19" s="7" t="s">
        <v>63</v>
      </c>
      <c r="B19" s="48" t="n">
        <f aca="false">B35/$B$5</f>
        <v>0.0611646964118007</v>
      </c>
      <c r="C19" s="50"/>
      <c r="D19" s="46" t="n">
        <v>0.0925142381259403</v>
      </c>
      <c r="E19" s="49"/>
      <c r="F19" s="51"/>
      <c r="G19" s="46" t="n">
        <v>0.06222</v>
      </c>
      <c r="H19" s="46" t="n">
        <v>0.0237357</v>
      </c>
      <c r="I19" s="46" t="n">
        <v>0.000507</v>
      </c>
      <c r="J19" s="46" t="n">
        <v>0.0422823574016896</v>
      </c>
    </row>
    <row r="20" customFormat="false" ht="12.8" hidden="false" customHeight="false" outlineLevel="0" collapsed="false">
      <c r="A20" s="7" t="s">
        <v>64</v>
      </c>
      <c r="B20" s="48" t="n">
        <f aca="false">B36/$B$5</f>
        <v>0.0242670204677927</v>
      </c>
      <c r="C20" s="50"/>
      <c r="D20" s="46" t="n">
        <v>0.0584334031807436</v>
      </c>
      <c r="E20" s="49"/>
      <c r="F20" s="51"/>
      <c r="G20" s="46" t="n">
        <v>0.01071</v>
      </c>
      <c r="H20" s="46" t="n">
        <v>0.002967</v>
      </c>
      <c r="I20" s="46" t="n">
        <v>3.9E-005</v>
      </c>
      <c r="J20" s="46" t="n">
        <v>0.00925284739033707</v>
      </c>
    </row>
    <row r="21" customFormat="false" ht="12.8" hidden="false" customHeight="false" outlineLevel="0" collapsed="false">
      <c r="A21" s="7" t="s">
        <v>65</v>
      </c>
      <c r="B21" s="48" t="n">
        <f aca="false">B37/$B$5</f>
        <v>0.0615028696650318</v>
      </c>
      <c r="C21" s="50"/>
      <c r="D21" s="46" t="n">
        <v>0.372750107457554</v>
      </c>
      <c r="E21" s="49"/>
      <c r="F21" s="51"/>
      <c r="G21" s="46"/>
      <c r="H21" s="46"/>
      <c r="I21" s="46"/>
      <c r="J21" s="46"/>
    </row>
    <row r="22" customFormat="false" ht="12.8" hidden="false" customHeight="false" outlineLevel="0" collapsed="false">
      <c r="A22" s="52"/>
      <c r="B22" s="53"/>
      <c r="C22" s="53"/>
      <c r="D22" s="54"/>
      <c r="F22" s="54"/>
      <c r="G22" s="53"/>
      <c r="H22" s="53"/>
      <c r="I22" s="53"/>
      <c r="J22" s="53"/>
    </row>
    <row r="23" customFormat="false" ht="12.8" hidden="false" customHeight="false" outlineLevel="0" collapsed="false">
      <c r="A23" s="47" t="s">
        <v>66</v>
      </c>
    </row>
    <row r="24" customFormat="false" ht="12.8" hidden="false" customHeight="false" outlineLevel="0" collapsed="false">
      <c r="A24" s="7" t="s">
        <v>52</v>
      </c>
      <c r="B24" s="45" t="n">
        <v>5790623</v>
      </c>
      <c r="D24" s="12" t="n">
        <f aca="false">D$5*D8</f>
        <v>44.4</v>
      </c>
      <c r="E24" s="43" t="n">
        <f aca="false">($D24/$B24)</f>
        <v>7.66756875728224E-006</v>
      </c>
    </row>
    <row r="25" customFormat="false" ht="12.8" hidden="false" customHeight="false" outlineLevel="0" collapsed="false">
      <c r="A25" s="7" t="s">
        <v>53</v>
      </c>
      <c r="B25" s="55" t="n">
        <v>3762338</v>
      </c>
      <c r="C25" s="56"/>
      <c r="D25" s="12" t="n">
        <f aca="false">D$5*D9</f>
        <v>29.6</v>
      </c>
      <c r="E25" s="43" t="n">
        <f aca="false">($D25/$B25)</f>
        <v>7.86744837917274E-006</v>
      </c>
      <c r="G25" s="12" t="n">
        <f aca="false">G$5*G9</f>
        <v>0</v>
      </c>
      <c r="H25" s="12" t="n">
        <f aca="false">H$5*H9</f>
        <v>16124.5513032</v>
      </c>
      <c r="I25" s="12" t="n">
        <f aca="false">I$5*I9</f>
        <v>1931.688497</v>
      </c>
      <c r="J25" s="12" t="n">
        <f aca="false">J$5*J9</f>
        <v>240048.194108457</v>
      </c>
      <c r="M25" s="12" t="n">
        <f aca="false">M$5*G25</f>
        <v>0</v>
      </c>
      <c r="N25" s="12" t="n">
        <f aca="false">N$5*H25</f>
        <v>2821.79647806</v>
      </c>
      <c r="O25" s="12" t="n">
        <f aca="false">O$5*I25</f>
        <v>145.4561438241</v>
      </c>
      <c r="P25" s="12" t="n">
        <f aca="false">P$5*J25</f>
        <v>53530.7472861859</v>
      </c>
    </row>
    <row r="26" customFormat="false" ht="12.8" hidden="false" customHeight="false" outlineLevel="0" collapsed="false">
      <c r="A26" s="7" t="s">
        <v>54</v>
      </c>
      <c r="B26" s="55" t="n">
        <v>8915944</v>
      </c>
      <c r="C26" s="56"/>
      <c r="D26" s="12" t="n">
        <f aca="false">D$5*D10</f>
        <v>1888.00000000001</v>
      </c>
      <c r="E26" s="43" t="n">
        <f aca="false">($D26/$B26)</f>
        <v>0.000211755479845993</v>
      </c>
      <c r="G26" s="12" t="n">
        <f aca="false">G$5*G10</f>
        <v>62746.26204</v>
      </c>
      <c r="H26" s="12" t="n">
        <f aca="false">H$5*H10</f>
        <v>225239.6484672</v>
      </c>
      <c r="I26" s="12" t="n">
        <f aca="false">I$5*I10</f>
        <v>17057.791643</v>
      </c>
      <c r="J26" s="12" t="n">
        <f aca="false">J$5*J10</f>
        <v>1583618.20663327</v>
      </c>
      <c r="M26" s="12" t="n">
        <f aca="false">M$5*G26</f>
        <v>18196.4159916</v>
      </c>
      <c r="N26" s="12" t="n">
        <f aca="false">N$5*H26</f>
        <v>39416.93848176</v>
      </c>
      <c r="O26" s="12" t="n">
        <f aca="false">O$5*I26</f>
        <v>1284.4517107179</v>
      </c>
      <c r="P26" s="12" t="n">
        <f aca="false">P$5*J26</f>
        <v>353146.860079219</v>
      </c>
    </row>
    <row r="27" customFormat="false" ht="12.8" hidden="false" customHeight="false" outlineLevel="0" collapsed="false">
      <c r="A27" s="7" t="s">
        <v>55</v>
      </c>
      <c r="B27" s="55" t="n">
        <v>4467287</v>
      </c>
      <c r="C27" s="56"/>
      <c r="D27" s="12" t="n">
        <f aca="false">D$5*D11</f>
        <v>3284.99999999999</v>
      </c>
      <c r="E27" s="43" t="n">
        <f aca="false">($D27/$B27)</f>
        <v>0.000735345635953095</v>
      </c>
      <c r="G27" s="12" t="n">
        <f aca="false">G$5*G11</f>
        <v>22880.40447</v>
      </c>
      <c r="H27" s="12" t="n">
        <f aca="false">H$5*H11</f>
        <v>144113.1062526</v>
      </c>
      <c r="I27" s="12" t="n">
        <f aca="false">I$5*I11</f>
        <v>7792.234954</v>
      </c>
      <c r="J27" s="12" t="n">
        <f aca="false">J$5*J11</f>
        <v>881209.215586724</v>
      </c>
      <c r="M27" s="12" t="n">
        <f aca="false">M$5*G27</f>
        <v>6635.3172963</v>
      </c>
      <c r="N27" s="12" t="n">
        <f aca="false">N$5*H27</f>
        <v>25219.793594205</v>
      </c>
      <c r="O27" s="12" t="n">
        <f aca="false">O$5*I27</f>
        <v>586.7552920362</v>
      </c>
      <c r="P27" s="12" t="n">
        <f aca="false">P$5*J27</f>
        <v>196509.655075839</v>
      </c>
    </row>
    <row r="28" customFormat="false" ht="12.8" hidden="false" customHeight="false" outlineLevel="0" collapsed="false">
      <c r="A28" s="7" t="s">
        <v>56</v>
      </c>
      <c r="B28" s="55" t="n">
        <v>4240822</v>
      </c>
      <c r="C28" s="56"/>
      <c r="D28" s="12" t="n">
        <f aca="false">D$5*D12</f>
        <v>6549</v>
      </c>
      <c r="E28" s="43" t="n">
        <f aca="false">($D28/$B28)</f>
        <v>0.0015442760860984</v>
      </c>
      <c r="G28" s="12" t="n">
        <f aca="false">G$5*G12</f>
        <v>12189.56046</v>
      </c>
      <c r="H28" s="12" t="n">
        <f aca="false">H$5*H12</f>
        <v>104809.526655</v>
      </c>
      <c r="I28" s="12" t="n">
        <f aca="false">I$5*I12</f>
        <v>5533.141627</v>
      </c>
      <c r="J28" s="12" t="n">
        <f aca="false">J$5*J12</f>
        <v>697861.199497088</v>
      </c>
      <c r="M28" s="12" t="n">
        <f aca="false">M$5*G28</f>
        <v>3534.9725334</v>
      </c>
      <c r="N28" s="12" t="n">
        <f aca="false">N$5*H28</f>
        <v>18341.667164625</v>
      </c>
      <c r="O28" s="12" t="n">
        <f aca="false">O$5*I28</f>
        <v>416.6455645131</v>
      </c>
      <c r="P28" s="12" t="n">
        <f aca="false">P$5*J28</f>
        <v>155623.047487851</v>
      </c>
    </row>
    <row r="29" customFormat="false" ht="12.8" hidden="false" customHeight="false" outlineLevel="0" collapsed="false">
      <c r="A29" s="7" t="s">
        <v>57</v>
      </c>
      <c r="B29" s="55" t="n">
        <v>1713804</v>
      </c>
      <c r="C29" s="56"/>
      <c r="D29" s="12" t="n">
        <f aca="false">D$5*D13</f>
        <v>4370</v>
      </c>
      <c r="E29" s="43" t="n">
        <f aca="false">($D29/$B29)</f>
        <v>0.00254988318384133</v>
      </c>
      <c r="G29" s="12" t="n">
        <f aca="false">G$5*G13</f>
        <v>2098.20303</v>
      </c>
      <c r="H29" s="12" t="n">
        <f aca="false">H$5*H13</f>
        <v>13101.2121378</v>
      </c>
      <c r="I29" s="12" t="n">
        <f aca="false">I$5*I13</f>
        <v>425.626279</v>
      </c>
      <c r="J29" s="12" t="n">
        <f aca="false">J$5*J13</f>
        <v>98583.2294145717</v>
      </c>
      <c r="M29" s="12" t="n">
        <f aca="false">M$5*G29</f>
        <v>608.4788787</v>
      </c>
      <c r="N29" s="12" t="n">
        <f aca="false">N$5*H29</f>
        <v>2292.712124115</v>
      </c>
      <c r="O29" s="12" t="n">
        <f aca="false">O$5*I29</f>
        <v>32.0496588087</v>
      </c>
      <c r="P29" s="12" t="n">
        <f aca="false">P$5*J29</f>
        <v>21984.0601594495</v>
      </c>
    </row>
    <row r="30" customFormat="false" ht="12.8" hidden="false" customHeight="false" outlineLevel="0" collapsed="false">
      <c r="A30" s="7" t="s">
        <v>58</v>
      </c>
      <c r="B30" s="55" t="n">
        <v>5045518</v>
      </c>
      <c r="C30" s="56"/>
      <c r="D30" s="12" t="n">
        <f aca="false">D$5*D14</f>
        <v>43462</v>
      </c>
      <c r="E30" s="43" t="n">
        <f aca="false">($D30/$B30)</f>
        <v>0.00861398175568891</v>
      </c>
      <c r="G30" s="56"/>
      <c r="H30" s="56"/>
      <c r="I30" s="56"/>
      <c r="J30" s="56"/>
      <c r="M30" s="12"/>
      <c r="N30" s="12"/>
      <c r="O30" s="12"/>
      <c r="P30" s="12"/>
    </row>
    <row r="31" customFormat="false" ht="12.8" hidden="false" customHeight="false" outlineLevel="0" collapsed="false">
      <c r="A31" s="7" t="s">
        <v>59</v>
      </c>
      <c r="B31" s="55" t="n">
        <v>6067470</v>
      </c>
      <c r="C31" s="56"/>
      <c r="D31" s="12" t="n">
        <f aca="false">D$5*D15</f>
        <v>325.800000000001</v>
      </c>
      <c r="E31" s="43" t="n">
        <f aca="false">($D31/$B31)</f>
        <v>5.36961863841108E-005</v>
      </c>
      <c r="G31" s="56"/>
      <c r="H31" s="56"/>
      <c r="I31" s="56"/>
      <c r="J31" s="56"/>
      <c r="M31" s="12"/>
      <c r="N31" s="12"/>
      <c r="O31" s="12"/>
      <c r="P31" s="12"/>
    </row>
    <row r="32" customFormat="false" ht="12.8" hidden="false" customHeight="false" outlineLevel="0" collapsed="false">
      <c r="A32" s="7" t="s">
        <v>60</v>
      </c>
      <c r="B32" s="55" t="n">
        <v>3906406</v>
      </c>
      <c r="C32" s="56"/>
      <c r="D32" s="12" t="n">
        <f aca="false">D$5*D16</f>
        <v>217.2</v>
      </c>
      <c r="E32" s="43" t="n">
        <f aca="false">($D32/$B32)</f>
        <v>5.56009795192819E-005</v>
      </c>
      <c r="G32" s="12" t="n">
        <f aca="false">G$5*G16</f>
        <v>0</v>
      </c>
      <c r="H32" s="12" t="n">
        <f aca="false">H$5*H16</f>
        <v>2074.7425686</v>
      </c>
      <c r="I32" s="12" t="n">
        <f aca="false">I$5*I16</f>
        <v>5.812503</v>
      </c>
      <c r="J32" s="12" t="n">
        <f aca="false">J$5*J16</f>
        <v>53626.5393731928</v>
      </c>
      <c r="M32" s="12" t="n">
        <f aca="false">M$5*G32</f>
        <v>0</v>
      </c>
      <c r="N32" s="12" t="n">
        <f aca="false">N$5*H32</f>
        <v>363.079949505</v>
      </c>
      <c r="O32" s="12" t="n">
        <f aca="false">O$5*I32</f>
        <v>0.4376814759</v>
      </c>
      <c r="P32" s="12" t="n">
        <f aca="false">P$5*J32</f>
        <v>11958.718280222</v>
      </c>
    </row>
    <row r="33" customFormat="false" ht="12.8" hidden="false" customHeight="false" outlineLevel="0" collapsed="false">
      <c r="A33" s="7" t="s">
        <v>61</v>
      </c>
      <c r="B33" s="55" t="n">
        <v>8956795</v>
      </c>
      <c r="C33" s="56"/>
      <c r="D33" s="12" t="n">
        <f aca="false">D$5*D17</f>
        <v>3783</v>
      </c>
      <c r="E33" s="43" t="n">
        <f aca="false">($D33/$B33)</f>
        <v>0.000422360900299716</v>
      </c>
      <c r="G33" s="12" t="n">
        <f aca="false">G$5*G17</f>
        <v>65307.33396</v>
      </c>
      <c r="H33" s="12" t="n">
        <f aca="false">H$5*H17</f>
        <v>28981.171422</v>
      </c>
      <c r="I33" s="12" t="n">
        <f aca="false">I$5*I17</f>
        <v>51.327357</v>
      </c>
      <c r="J33" s="12" t="n">
        <f aca="false">J$5*J17</f>
        <v>527350.846954539</v>
      </c>
      <c r="M33" s="12" t="n">
        <f aca="false">M$5*G33</f>
        <v>18939.1268484</v>
      </c>
      <c r="N33" s="12" t="n">
        <f aca="false">N$5*H33</f>
        <v>5071.70499885</v>
      </c>
      <c r="O33" s="12" t="n">
        <f aca="false">O$5*I33</f>
        <v>3.8649499821</v>
      </c>
      <c r="P33" s="12" t="n">
        <f aca="false">P$5*J33</f>
        <v>117599.238870862</v>
      </c>
    </row>
    <row r="34" customFormat="false" ht="12.8" hidden="false" customHeight="false" outlineLevel="0" collapsed="false">
      <c r="A34" s="7" t="s">
        <v>62</v>
      </c>
      <c r="B34" s="55" t="n">
        <v>4357472</v>
      </c>
      <c r="C34" s="56"/>
      <c r="D34" s="12" t="n">
        <f aca="false">D$5*D18</f>
        <v>6965.5</v>
      </c>
      <c r="E34" s="43" t="n">
        <f aca="false">($D34/$B34)</f>
        <v>0.00159851859059565</v>
      </c>
      <c r="G34" s="12" t="n">
        <f aca="false">G$5*G18</f>
        <v>23814.29853</v>
      </c>
      <c r="H34" s="12" t="n">
        <f aca="false">H$5*H18</f>
        <v>18542.7453828</v>
      </c>
      <c r="I34" s="12" t="n">
        <f aca="false">I$5*I18</f>
        <v>23.447046</v>
      </c>
      <c r="J34" s="12" t="n">
        <f aca="false">J$5*J18</f>
        <v>247434.8739086</v>
      </c>
      <c r="M34" s="12" t="n">
        <f aca="false">M$5*G34</f>
        <v>6906.1465737</v>
      </c>
      <c r="N34" s="12" t="n">
        <f aca="false">N$5*H34</f>
        <v>3244.98044199</v>
      </c>
      <c r="O34" s="12" t="n">
        <f aca="false">O$5*I34</f>
        <v>1.7655625638</v>
      </c>
      <c r="P34" s="12" t="n">
        <f aca="false">P$5*J34</f>
        <v>55177.9768816179</v>
      </c>
    </row>
    <row r="35" customFormat="false" ht="12.8" hidden="false" customHeight="false" outlineLevel="0" collapsed="false">
      <c r="A35" s="7" t="s">
        <v>63</v>
      </c>
      <c r="B35" s="55" t="n">
        <v>4102989</v>
      </c>
      <c r="C35" s="56"/>
      <c r="D35" s="12" t="n">
        <f aca="false">D$5*D19</f>
        <v>13775</v>
      </c>
      <c r="E35" s="43" t="n">
        <f aca="false">($D35/$B35)</f>
        <v>0.00335730853775138</v>
      </c>
      <c r="G35" s="12" t="n">
        <f aca="false">G$5*G19</f>
        <v>12687.09354</v>
      </c>
      <c r="H35" s="12" t="n">
        <f aca="false">H$5*H19</f>
        <v>13485.6278406</v>
      </c>
      <c r="I35" s="12" t="n">
        <f aca="false">I$5*I19</f>
        <v>16.649373</v>
      </c>
      <c r="J35" s="12" t="n">
        <f aca="false">J$5*J19</f>
        <v>193018.538715139</v>
      </c>
      <c r="M35" s="12" t="n">
        <f aca="false">M$5*G35</f>
        <v>3679.2571266</v>
      </c>
      <c r="N35" s="12" t="n">
        <f aca="false">N$5*H35</f>
        <v>2359.984872105</v>
      </c>
      <c r="O35" s="12" t="n">
        <f aca="false">O$5*I35</f>
        <v>1.2536977869</v>
      </c>
      <c r="P35" s="12" t="n">
        <f aca="false">P$5*J35</f>
        <v>43043.134133476</v>
      </c>
    </row>
    <row r="36" customFormat="false" ht="12.8" hidden="false" customHeight="false" outlineLevel="0" collapsed="false">
      <c r="A36" s="7" t="s">
        <v>64</v>
      </c>
      <c r="B36" s="55" t="n">
        <v>1627856</v>
      </c>
      <c r="C36" s="56"/>
      <c r="D36" s="12" t="n">
        <f aca="false">D$5*D20</f>
        <v>8700.5</v>
      </c>
      <c r="E36" s="43" t="n">
        <f aca="false">($D36/$B36)</f>
        <v>0.0053447602244916</v>
      </c>
      <c r="G36" s="12" t="n">
        <f aca="false">G$5*G20</f>
        <v>2183.84397</v>
      </c>
      <c r="H36" s="12" t="n">
        <f aca="false">H$5*H20</f>
        <v>1685.724786</v>
      </c>
      <c r="I36" s="12" t="n">
        <f aca="false">I$5*I20</f>
        <v>1.280721</v>
      </c>
      <c r="J36" s="12" t="n">
        <f aca="false">J$5*J20</f>
        <v>42239.1558084148</v>
      </c>
      <c r="M36" s="12" t="n">
        <f aca="false">M$5*G36</f>
        <v>633.3147513</v>
      </c>
      <c r="N36" s="12" t="n">
        <f aca="false">N$5*H36</f>
        <v>295.00183755</v>
      </c>
      <c r="O36" s="12" t="n">
        <f aca="false">O$5*I36</f>
        <v>0.0964382913</v>
      </c>
      <c r="P36" s="12" t="n">
        <f aca="false">P$5*J36</f>
        <v>9419.33174527651</v>
      </c>
    </row>
    <row r="37" customFormat="false" ht="12.8" hidden="false" customHeight="false" outlineLevel="0" collapsed="false">
      <c r="A37" s="7" t="s">
        <v>65</v>
      </c>
      <c r="B37" s="55" t="n">
        <v>4125674</v>
      </c>
      <c r="C37" s="56"/>
      <c r="D37" s="12" t="n">
        <f aca="false">D$5*D21</f>
        <v>55501</v>
      </c>
      <c r="E37" s="43" t="n">
        <f aca="false">($D37/$B37)</f>
        <v>0.0134525898071442</v>
      </c>
      <c r="G37" s="56"/>
      <c r="H37" s="56"/>
      <c r="I37" s="56"/>
      <c r="J37" s="56"/>
      <c r="M37" s="12"/>
      <c r="N37" s="12"/>
      <c r="O37" s="12"/>
      <c r="P37" s="12"/>
    </row>
    <row r="38" customFormat="false" ht="12.8" hidden="false" customHeight="false" outlineLevel="0" collapsed="false">
      <c r="A38" s="7"/>
      <c r="B38" s="12"/>
      <c r="C38" s="56"/>
      <c r="D38" s="12"/>
      <c r="E38" s="57"/>
      <c r="G38" s="56"/>
      <c r="H38" s="56"/>
      <c r="I38" s="56"/>
      <c r="J38" s="56"/>
      <c r="M38" s="12"/>
      <c r="N38" s="12"/>
      <c r="O38" s="12"/>
      <c r="P38" s="12"/>
    </row>
    <row r="39" customFormat="false" ht="12.8" hidden="false" customHeight="false" outlineLevel="0" collapsed="false">
      <c r="A39" s="58" t="s">
        <v>67</v>
      </c>
      <c r="B39" s="59" t="n">
        <f aca="false">SUM(B24:B37)</f>
        <v>67080998</v>
      </c>
      <c r="C39" s="60"/>
      <c r="D39" s="59" t="n">
        <f aca="false">SUM(D24:D37)</f>
        <v>148896</v>
      </c>
      <c r="F39" s="60"/>
      <c r="G39" s="59" t="n">
        <f aca="false">SUM(G25:G36)</f>
        <v>203907</v>
      </c>
      <c r="H39" s="59" t="n">
        <f aca="false">SUM(H25:H36)</f>
        <v>568158.0568158</v>
      </c>
      <c r="I39" s="59" t="n">
        <f aca="false">SUM(I25:I36)</f>
        <v>32839</v>
      </c>
      <c r="J39" s="59" t="n">
        <f aca="false">SUM(J25:J36)</f>
        <v>4564990</v>
      </c>
      <c r="M39" s="59" t="n">
        <f aca="false">SUM(M25:M36)</f>
        <v>59133.03</v>
      </c>
      <c r="N39" s="59" t="n">
        <f aca="false">SUM(N25:N36)</f>
        <v>99427.659942765</v>
      </c>
      <c r="O39" s="59" t="n">
        <f aca="false">SUM(O25:O36)</f>
        <v>2472.7767</v>
      </c>
      <c r="P39" s="59" t="n">
        <f aca="false">SUM(P25:P36)</f>
        <v>1017992.77</v>
      </c>
    </row>
    <row r="40" customFormat="false" ht="12.8" hidden="false" customHeight="false" outlineLevel="0" collapsed="false">
      <c r="B40" s="61"/>
      <c r="C40" s="61"/>
    </row>
    <row r="41" customFormat="false" ht="12.8" hidden="false" customHeight="false" outlineLevel="0" collapsed="false">
      <c r="A41" s="4" t="s">
        <v>68</v>
      </c>
      <c r="B41" s="61"/>
      <c r="C41" s="61"/>
    </row>
    <row r="42" customFormat="false" ht="12.8" hidden="false" customHeight="false" outlineLevel="0" collapsed="false">
      <c r="A42" s="62" t="s">
        <v>69</v>
      </c>
    </row>
    <row r="43" customFormat="false" ht="12.8" hidden="false" customHeight="false" outlineLevel="0" collapsed="false">
      <c r="A43" s="62" t="s">
        <v>70</v>
      </c>
    </row>
    <row r="44" customFormat="false" ht="12.8" hidden="false" customHeight="false" outlineLevel="0" collapsed="false">
      <c r="A44" s="62" t="s">
        <v>71</v>
      </c>
    </row>
    <row r="45" customFormat="false" ht="12.8" hidden="false" customHeight="false" outlineLevel="0" collapsed="false">
      <c r="A45" s="63" t="s">
        <v>72</v>
      </c>
    </row>
    <row r="46" customFormat="false" ht="12.8" hidden="false" customHeight="false" outlineLevel="0" collapsed="false">
      <c r="A46" s="62" t="s">
        <v>73</v>
      </c>
    </row>
    <row r="49" s="4" customFormat="true" ht="12.8" hidden="false" customHeight="false" outlineLevel="0" collapsed="false">
      <c r="ALL49" s="15"/>
      <c r="ALM49" s="15"/>
      <c r="ALN49" s="15"/>
      <c r="ALO49" s="15"/>
      <c r="ALP49" s="15"/>
      <c r="ALQ49" s="15"/>
      <c r="ALR49" s="15"/>
      <c r="ALS49" s="15"/>
      <c r="ALT49" s="15"/>
      <c r="ALU49" s="15"/>
      <c r="ALV49" s="15"/>
      <c r="ALW49" s="15"/>
      <c r="ALX49" s="15"/>
      <c r="ALY49" s="15"/>
      <c r="ALZ49" s="15"/>
      <c r="AMA49" s="15"/>
      <c r="AMB49" s="15"/>
      <c r="AMC49" s="0"/>
      <c r="AMD49" s="0"/>
      <c r="AME49" s="0"/>
      <c r="AMF49" s="0"/>
      <c r="AMG49" s="0"/>
      <c r="AMH49" s="0"/>
      <c r="AMI49" s="0"/>
      <c r="AMJ49" s="0"/>
    </row>
    <row r="50" s="4" customFormat="true" ht="12.8" hidden="false" customHeight="false" outlineLevel="0" collapsed="false">
      <c r="A50" s="62"/>
      <c r="ALL50" s="15"/>
      <c r="ALM50" s="15"/>
      <c r="ALN50" s="15"/>
      <c r="ALO50" s="15"/>
      <c r="ALP50" s="15"/>
      <c r="ALQ50" s="15"/>
      <c r="ALR50" s="15"/>
      <c r="ALS50" s="15"/>
      <c r="ALT50" s="15"/>
      <c r="ALU50" s="15"/>
      <c r="ALV50" s="15"/>
      <c r="ALW50" s="15"/>
      <c r="ALX50" s="15"/>
      <c r="ALY50" s="15"/>
      <c r="ALZ50" s="15"/>
      <c r="AMA50" s="15"/>
      <c r="AMB50" s="15"/>
      <c r="AMC50" s="0"/>
      <c r="AMD50" s="0"/>
      <c r="AME50" s="0"/>
      <c r="AMF50" s="0"/>
      <c r="AMG50" s="0"/>
      <c r="AMH50" s="0"/>
      <c r="AMI50" s="0"/>
      <c r="AMJ50" s="0"/>
    </row>
    <row r="51" s="4" customFormat="true" ht="12.8" hidden="false" customHeight="false" outlineLevel="0" collapsed="false">
      <c r="A51" s="62"/>
      <c r="ALL51" s="15"/>
      <c r="ALM51" s="15"/>
      <c r="ALN51" s="15"/>
      <c r="ALO51" s="15"/>
      <c r="ALP51" s="15"/>
      <c r="ALQ51" s="15"/>
      <c r="ALR51" s="15"/>
      <c r="ALS51" s="15"/>
      <c r="ALT51" s="15"/>
      <c r="ALU51" s="15"/>
      <c r="ALV51" s="15"/>
      <c r="ALW51" s="15"/>
      <c r="ALX51" s="15"/>
      <c r="ALY51" s="15"/>
      <c r="ALZ51" s="15"/>
      <c r="AMA51" s="15"/>
      <c r="AMB51" s="15"/>
      <c r="AMC51" s="0"/>
      <c r="AMD51" s="0"/>
      <c r="AME51" s="0"/>
      <c r="AMF51" s="0"/>
      <c r="AMG51" s="0"/>
      <c r="AMH51" s="0"/>
      <c r="AMI51" s="0"/>
      <c r="AMJ51" s="0"/>
    </row>
    <row r="52" s="4" customFormat="true" ht="12.8" hidden="false" customHeight="false" outlineLevel="0" collapsed="false">
      <c r="A52" s="62"/>
      <c r="ALL52" s="15"/>
      <c r="ALM52" s="15"/>
      <c r="ALN52" s="15"/>
      <c r="ALO52" s="15"/>
      <c r="ALP52" s="15"/>
      <c r="ALQ52" s="15"/>
      <c r="ALR52" s="15"/>
      <c r="ALS52" s="15"/>
      <c r="ALT52" s="15"/>
      <c r="ALU52" s="15"/>
      <c r="ALV52" s="15"/>
      <c r="ALW52" s="15"/>
      <c r="ALX52" s="15"/>
      <c r="ALY52" s="15"/>
      <c r="ALZ52" s="15"/>
      <c r="AMA52" s="15"/>
      <c r="AMB52" s="15"/>
      <c r="AMC52" s="0"/>
      <c r="AMD52" s="0"/>
      <c r="AME52" s="0"/>
      <c r="AMF52" s="0"/>
      <c r="AMG52" s="0"/>
      <c r="AMH52" s="0"/>
      <c r="AMI52" s="0"/>
      <c r="AMJ52" s="0"/>
    </row>
    <row r="53" s="4" customFormat="true" ht="12.8" hidden="false" customHeight="false" outlineLevel="0" collapsed="false">
      <c r="A53" s="62"/>
      <c r="ALL53" s="15"/>
      <c r="ALM53" s="15"/>
      <c r="ALN53" s="15"/>
      <c r="ALO53" s="15"/>
      <c r="ALP53" s="15"/>
      <c r="ALQ53" s="15"/>
      <c r="ALR53" s="15"/>
      <c r="ALS53" s="15"/>
      <c r="ALT53" s="15"/>
      <c r="ALU53" s="15"/>
      <c r="ALV53" s="15"/>
      <c r="ALW53" s="15"/>
      <c r="ALX53" s="15"/>
      <c r="ALY53" s="15"/>
      <c r="ALZ53" s="15"/>
      <c r="AMA53" s="15"/>
      <c r="AMB53" s="15"/>
      <c r="AMC53" s="0"/>
      <c r="AMD53" s="0"/>
      <c r="AME53" s="0"/>
      <c r="AMF53" s="0"/>
      <c r="AMG53" s="0"/>
      <c r="AMH53" s="0"/>
      <c r="AMI53" s="0"/>
      <c r="AMJ53" s="0"/>
    </row>
    <row r="54" s="4" customFormat="true" ht="12.8" hidden="false" customHeight="false" outlineLevel="0" collapsed="false">
      <c r="A54" s="62"/>
      <c r="ALL54" s="15"/>
      <c r="ALM54" s="15"/>
      <c r="ALN54" s="15"/>
      <c r="ALO54" s="15"/>
      <c r="ALP54" s="15"/>
      <c r="ALQ54" s="15"/>
      <c r="ALR54" s="15"/>
      <c r="ALS54" s="15"/>
      <c r="ALT54" s="15"/>
      <c r="ALU54" s="15"/>
      <c r="ALV54" s="15"/>
      <c r="ALW54" s="15"/>
      <c r="ALX54" s="15"/>
      <c r="ALY54" s="15"/>
      <c r="ALZ54" s="15"/>
      <c r="AMA54" s="15"/>
      <c r="AMB54" s="15"/>
      <c r="AMC54" s="0"/>
      <c r="AMD54" s="0"/>
      <c r="AME54" s="0"/>
      <c r="AMF54" s="0"/>
      <c r="AMG54" s="0"/>
      <c r="AMH54" s="0"/>
      <c r="AMI54" s="0"/>
      <c r="AMJ54" s="0"/>
    </row>
    <row r="55" s="4" customFormat="true" ht="12.8" hidden="false" customHeight="false" outlineLevel="0" collapsed="false">
      <c r="A55" s="62"/>
      <c r="ALL55" s="15"/>
      <c r="ALM55" s="15"/>
      <c r="ALN55" s="15"/>
      <c r="ALO55" s="15"/>
      <c r="ALP55" s="15"/>
      <c r="ALQ55" s="15"/>
      <c r="ALR55" s="15"/>
      <c r="ALS55" s="15"/>
      <c r="ALT55" s="15"/>
      <c r="ALU55" s="15"/>
      <c r="ALV55" s="15"/>
      <c r="ALW55" s="15"/>
      <c r="ALX55" s="15"/>
      <c r="ALY55" s="15"/>
      <c r="ALZ55" s="15"/>
      <c r="AMA55" s="15"/>
      <c r="AMB55" s="15"/>
      <c r="AMC55" s="0"/>
      <c r="AMD55" s="0"/>
      <c r="AME55" s="0"/>
      <c r="AMF55" s="0"/>
      <c r="AMG55" s="0"/>
      <c r="AMH55" s="0"/>
      <c r="AMI55" s="0"/>
      <c r="AMJ55" s="0"/>
    </row>
    <row r="56" s="4" customFormat="true" ht="12.8" hidden="false" customHeight="false" outlineLevel="0" collapsed="false">
      <c r="A56" s="62"/>
      <c r="ALL56" s="15"/>
      <c r="ALM56" s="15"/>
      <c r="ALN56" s="15"/>
      <c r="ALO56" s="15"/>
      <c r="ALP56" s="15"/>
      <c r="ALQ56" s="15"/>
      <c r="ALR56" s="15"/>
      <c r="ALS56" s="15"/>
      <c r="ALT56" s="15"/>
      <c r="ALU56" s="15"/>
      <c r="ALV56" s="15"/>
      <c r="ALW56" s="15"/>
      <c r="ALX56" s="15"/>
      <c r="ALY56" s="15"/>
      <c r="ALZ56" s="15"/>
      <c r="AMA56" s="15"/>
      <c r="AMB56" s="15"/>
      <c r="AMC56" s="0"/>
      <c r="AMD56" s="0"/>
      <c r="AME56" s="0"/>
      <c r="AMF56" s="0"/>
      <c r="AMG56" s="0"/>
      <c r="AMH56" s="0"/>
      <c r="AMI56" s="0"/>
      <c r="AMJ56" s="0"/>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253CA6-D4DA-4D46-9662-77FB60625AA7}"/>
</file>

<file path=customXml/itemProps2.xml><?xml version="1.0" encoding="utf-8"?>
<ds:datastoreItem xmlns:ds="http://schemas.openxmlformats.org/officeDocument/2006/customXml" ds:itemID="{948205E0-5A4C-4E0E-802B-E47BE6C8B909}"/>
</file>

<file path=customXml/itemProps3.xml><?xml version="1.0" encoding="utf-8"?>
<ds:datastoreItem xmlns:ds="http://schemas.openxmlformats.org/officeDocument/2006/customXml" ds:itemID="{DC3B0396-7E95-4BFE-BD80-4AF8F312BFB1}"/>
</file>

<file path=docProps/app.xml><?xml version="1.0" encoding="utf-8"?>
<Properties xmlns="http://schemas.openxmlformats.org/officeDocument/2006/extended-properties" xmlns:vt="http://schemas.openxmlformats.org/officeDocument/2006/docPropsVTypes">
  <Template/>
  <TotalTime>722</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91</cp:revision>
  <dcterms:created xsi:type="dcterms:W3CDTF">2022-05-11T11:17:00Z</dcterms:created>
  <dcterms:modified xsi:type="dcterms:W3CDTF">2022-10-19T11:52:31Z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