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<sst xmlns="http://schemas.openxmlformats.org/spreadsheetml/2006/main" count="99" uniqueCount="74">
  <si>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</si>
  <si>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</si>
  <si>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</si>
  <si>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</si>
  <si>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</si>
  <si>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</si>
  <si>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</si>
  <si>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</si>
  <si>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NIGERIA (ISO3 CODE = NGA)</t>
  </si>
  <si>
    <t xml:space="preserve">Doctors</t>
  </si>
  <si>
    <t xml:space="preserve">Nurses</t>
  </si>
  <si>
    <t xml:space="preserve">Midwives</t>
  </si>
  <si>
    <t xml:space="preserve">Human Health and Social Work Sector</t>
  </si>
  <si>
    <t xml:space="preserve">Covid-19 excess deaths </t>
  </si>
  <si>
    <t xml:space="preserve">Covid-19 deaths for foreign born workers in this group</t>
  </si>
  <si>
    <t xml:space="preserve">Total Covid-19 deaths in this health care group</t>
  </si>
  <si>
    <t xml:space="preserve">Covid-19 deaths for foreign born workers per health care group</t>
  </si>
  <si>
    <t xml:space="preserve">Total Covid-19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</si>
  <si>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</si>
  <si>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</si>
  <si>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</si>
  <si>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</si>
  <si>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</si>
  <si>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</si>
  <si>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</si>
  <si>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</si>
  <si>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</si>
  <si>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</si>
  <si>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</si>
  <si>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</si>
  <si>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</si>
  <si>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</si>
  <si>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</si>
  <si>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</si>
  <si>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</si>
  <si>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</si>
  <si>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</si>
  <si>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Excess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</si>
  <si>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</si>
  <si>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</si>
  <si>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</si>
  <si>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</si>
  <si>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</si>
  <si>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</si>
  <si>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</si>
  <si>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</si>
  <si>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</si>
  <si>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</si>
  <si>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</si>
  <si>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</si>
  <si>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</si>
  <si>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</si>
  <si>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</si>
  <si>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</si>
  <si>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</si>
  <si>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</si>
  <si>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</si>
  <si>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</si>
  <si>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</si>
  <si>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</si>
  <si>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</si>
  <si>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</si>
  <si>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</si>
  <si>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</si>
  <si>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</si>
  <si>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</si>
  <si>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</si>
  <si>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Total aged 15-74</t>
  </si>
  <si>
    <t xml:space="preserve">Notes: </t>
  </si>
  <si>
    <r>
      <rPr>
        <vertAlign val="superscript"/>
        <sz val="9"/>
        <rFont val="Arial"/>
        <family val="2"/>
        <charset val="1"/>
      </rPr>
      <t xml:space="preserve">1. </t>
    </r>
    <r>
      <rPr>
        <sz val="9"/>
        <rFont val="Arial"/>
        <family val="2"/>
        <charset val="1"/>
      </rPr>
      <t xml:space="preserve">Population from World Bank (2020)  </t>
    </r>
  </si>
  <si>
    <r>
      <rPr>
        <vertAlign val="superscript"/>
        <sz val="9"/>
        <rFont val="Arial"/>
        <family val="2"/>
        <charset val="1"/>
      </rPr>
      <t xml:space="preserve">2. </t>
    </r>
    <r>
      <rPr>
        <sz val="9"/>
        <rFont val="Arial"/>
        <family val="2"/>
        <charset val="1"/>
      </rPr>
      <t xml:space="preserve">WHO excess deaths for 2020 and 2021, age/sex distribution from same source (presented as a % of all deaths)</t>
    </r>
  </si>
  <si>
    <r>
      <rPr>
        <vertAlign val="superscript"/>
        <sz val="9"/>
        <rFont val="Arial"/>
        <family val="2"/>
        <charset val="1"/>
      </rPr>
      <t xml:space="preserve">3. </t>
    </r>
    <r>
      <rPr>
        <sz val="9"/>
        <rFont val="Arial"/>
        <family val="2"/>
        <charset val="1"/>
      </rPr>
      <t xml:space="preserve">Taken from NHWA. Totals for doctors are 2018. Totals for nurses and midwives 2019. Doctor and nurse age distribution for 2013. Midwives in NHWA are all female but age distribution is missing: have assumed age distribution is the same as nurses</t>
    </r>
  </si>
  <si>
    <r>
      <rPr>
        <vertAlign val="superscript"/>
        <sz val="9"/>
        <rFont val="Arial"/>
        <family val="2"/>
        <charset val="1"/>
      </rPr>
      <t xml:space="preserve">4.</t>
    </r>
    <r>
      <rPr>
        <sz val="9"/>
        <rFont val="Arial"/>
        <family val="2"/>
        <charset val="1"/>
      </rPr>
      <t xml:space="preserve"> Totals are based on ILO actual estimates (2019) for ISIC sector Q (Human Health and Social Work Activities)</t>
    </r>
    <r>
      <rPr>
        <sz val="9"/>
        <color rgb="FFC9211E"/>
        <rFont val="Arial"/>
        <family val="2"/>
        <charset val="1"/>
      </rPr>
      <t xml:space="preserve">. </t>
    </r>
    <r>
      <rPr>
        <sz val="9"/>
        <rFont val="Arial"/>
        <family val="2"/>
        <charset val="1"/>
      </rPr>
      <t xml:space="preserve">ILO provides age/sex distributions for these figures but does not split the 25-54 age band. This has been split using the weighted average for doctors, nurses and midwives from NHWA (2013 for doctors and nurses; midwives assumed to be all female with same age distribution as nurses)</t>
    </r>
  </si>
  <si>
    <r>
      <rPr>
        <vertAlign val="superscript"/>
        <sz val="9"/>
        <rFont val="Arial"/>
        <family val="2"/>
        <charset val="1"/>
      </rPr>
      <t xml:space="preserve">5.</t>
    </r>
    <r>
      <rPr>
        <sz val="9"/>
        <rFont val="Arial"/>
        <family val="2"/>
        <charset val="1"/>
      </rPr>
      <t xml:space="preserve"> Proportion of foreign born doctors and nurses from NHWA (2016). Proportion of foreign born midwives on NHWA is zero (negligible, rounded to zero (2016)).  The modelled proportion has been used in the estimates (see accompanying report). Proportion for all healthcare occupations and healthcare sector is based on the weighted average for doctors, nurses and midwives.  </t>
    </r>
  </si>
</sst>
</file>

<file path=xl/styles.xml><?xml version="1.0" encoding="utf-8"?>
<styleSheet xmlns="http://schemas.openxmlformats.org/spreadsheetml/2006/main">
  <numFmts count="7">
    <numFmt numFmtId="164" formatCode="General"/>
    <numFmt numFmtId="165" formatCode="0"/>
    <numFmt numFmtId="166" formatCode="0.00%"/>
    <numFmt numFmtId="167" formatCode="#,##0"/>
    <numFmt numFmtId="168" formatCode="0.0%"/>
    <numFmt numFmtId="169" formatCode="0.000%"/>
    <numFmt numFmtId="170" formatCode="0.000000%"/>
  </numFmts>
  <fonts count="20">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vertAlign val="superscript"/>
      <sz val="9"/>
      <name val="Arial"/>
      <family val="2"/>
      <charset val="1"/>
    </font>
    <font>
      <sz val="9"/>
      <name val="Arial"/>
      <family val="2"/>
      <charset val="1"/>
    </font>
    <font>
      <sz val="9"/>
      <color rgb="FFC9211E"/>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0">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9" fontId="0" fillId="4" borderId="1"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70" fontId="0"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8"/>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B14" activeCellId="0" sqref="B14"/>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0" activeCellId="0" sqref="A10"/>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3.23602464467924</v>
      </c>
      <c r="C5" s="11" t="n">
        <f aca="false">INPUTS!$E$5*INPUTS!N6</f>
        <v>0.980606457875556</v>
      </c>
      <c r="D5" s="11" t="n">
        <f aca="false">INPUTS!$E$5*INPUTS!O6</f>
        <v>0.00478802433034854</v>
      </c>
      <c r="E5" s="11" t="n">
        <f aca="false">INPUTS!$E$5*INPUTS!P6</f>
        <v>13.3102617146355</v>
      </c>
      <c r="ALU5" s="5"/>
      <c r="ALV5" s="5"/>
      <c r="ALW5" s="5"/>
      <c r="ALX5" s="5"/>
      <c r="ALY5" s="5"/>
      <c r="ALZ5" s="5"/>
      <c r="AMA5" s="5"/>
    </row>
    <row r="6" customFormat="false" ht="12.8" hidden="false" customHeight="false" outlineLevel="0" collapsed="false">
      <c r="A6" s="7" t="s">
        <v>15</v>
      </c>
      <c r="B6" s="12" t="n">
        <f aca="false">INPUTS!G5*INPUTS!$E$5</f>
        <v>67.4171800974841</v>
      </c>
      <c r="C6" s="12" t="n">
        <f aca="false">INPUTS!H5*INPUTS!$E$5</f>
        <v>163.434409645926</v>
      </c>
      <c r="D6" s="12" t="n">
        <f aca="false">INPUTS!I5*INPUTS!$E$5</f>
        <v>109.31562398056</v>
      </c>
      <c r="E6" s="12" t="n">
        <f aca="false">INPUTS!J5*INPUTS!$E$5</f>
        <v>1072.55747541592</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0" sqref="A2"/>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4.82"/>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tr">
        <f aca="false">Basic!A1</f>
        <v>NIGERIA (ISO3 CODE = NGA)</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4.09131084827865</v>
      </c>
      <c r="C5" s="11" t="n">
        <f aca="false">SUM(C16:C25)</f>
        <v>1.61095853012393</v>
      </c>
      <c r="D5" s="11" t="n">
        <f aca="false">SUM(D16:D25)</f>
        <v>0.00752121505170275</v>
      </c>
      <c r="E5" s="11" t="n">
        <f aca="false">SUM(E16:E25)</f>
        <v>23.6164404034805</v>
      </c>
      <c r="F5" s="19"/>
      <c r="G5" s="20" t="n">
        <f aca="false">SUM(G16:G25)</f>
        <v>85.2356426724719</v>
      </c>
      <c r="H5" s="20" t="n">
        <f aca="false">SUM(H16:H25)</f>
        <v>268.493088353989</v>
      </c>
      <c r="I5" s="20" t="n">
        <f aca="false">SUM(I16:I25)</f>
        <v>171.717238623351</v>
      </c>
      <c r="J5" s="20" t="n">
        <f aca="false">SUM(J16:J25)</f>
        <v>1903.04219710538</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1.6929440588365</v>
      </c>
      <c r="C7" s="23" t="n">
        <f aca="false">SUM(C21:C25)</f>
        <v>0.267751853004032</v>
      </c>
      <c r="D7" s="23" t="n">
        <f aca="false">SUM(D21:D25)</f>
        <v>0</v>
      </c>
      <c r="E7" s="23" t="n">
        <f aca="false">SUM(E21:E25)</f>
        <v>17.4279230565403</v>
      </c>
      <c r="G7" s="12" t="n">
        <f aca="false">SUM(G21:G25)</f>
        <v>35.269667892427</v>
      </c>
      <c r="H7" s="12" t="n">
        <f aca="false">SUM(H21:H25)</f>
        <v>44.6253088340053</v>
      </c>
      <c r="I7" s="12" t="n">
        <f aca="false">SUM(I21:I25)</f>
        <v>0</v>
      </c>
      <c r="J7" s="12" t="n">
        <f aca="false">SUM(J21:J25)</f>
        <v>1404.36375752944</v>
      </c>
    </row>
    <row r="8" customFormat="false" ht="12.8" hidden="false" customHeight="false" outlineLevel="0" collapsed="false">
      <c r="A8" s="7" t="s">
        <v>20</v>
      </c>
      <c r="B8" s="23" t="n">
        <f aca="false">SUM(B16:B20)</f>
        <v>2.39836678944215</v>
      </c>
      <c r="C8" s="23" t="n">
        <f aca="false">SUM(C16:C20)</f>
        <v>1.3432066771199</v>
      </c>
      <c r="D8" s="23" t="n">
        <f aca="false">SUM(D16:D20)</f>
        <v>0.00752121505170275</v>
      </c>
      <c r="E8" s="23" t="n">
        <f aca="false">SUM(E16:E20)</f>
        <v>6.18851734694022</v>
      </c>
      <c r="G8" s="12" t="n">
        <f aca="false">SUM(G16:G20)</f>
        <v>49.9659747800449</v>
      </c>
      <c r="H8" s="12" t="n">
        <f aca="false">SUM(H16:H20)</f>
        <v>223.867779519983</v>
      </c>
      <c r="I8" s="12" t="n">
        <f aca="false">SUM(I16:I20)</f>
        <v>171.71723862335</v>
      </c>
      <c r="J8" s="12" t="n">
        <f aca="false">SUM(J16:J20)</f>
        <v>498.678439575941</v>
      </c>
    </row>
    <row r="10" customFormat="false" ht="12.8" hidden="false" customHeight="false" outlineLevel="0" collapsed="false">
      <c r="A10" s="7" t="s">
        <v>21</v>
      </c>
      <c r="B10" s="23" t="n">
        <f aca="false">B16+B21</f>
        <v>0</v>
      </c>
      <c r="C10" s="23" t="n">
        <f aca="false">C16+C21</f>
        <v>0</v>
      </c>
      <c r="D10" s="23" t="n">
        <f aca="false">D16+D21</f>
        <v>0</v>
      </c>
      <c r="E10" s="23" t="n">
        <f aca="false">E16+E21</f>
        <v>0</v>
      </c>
      <c r="F10" s="24"/>
      <c r="G10" s="12" t="n">
        <f aca="false">G16+G21</f>
        <v>0</v>
      </c>
      <c r="H10" s="12" t="n">
        <f aca="false">H16+H21</f>
        <v>0</v>
      </c>
      <c r="I10" s="12" t="n">
        <f aca="false">I16+I21</f>
        <v>0</v>
      </c>
      <c r="J10" s="12" t="n">
        <f aca="false">J16+J21</f>
        <v>0</v>
      </c>
    </row>
    <row r="11" customFormat="false" ht="12.8" hidden="false" customHeight="false" outlineLevel="0" collapsed="false">
      <c r="A11" s="7" t="s">
        <v>22</v>
      </c>
      <c r="B11" s="23" t="n">
        <f aca="false">B17+B22</f>
        <v>0.106087683693538</v>
      </c>
      <c r="C11" s="23" t="n">
        <f aca="false">C17+C22</f>
        <v>0.0392602451180823</v>
      </c>
      <c r="D11" s="23" t="n">
        <f aca="false">D17+D22</f>
        <v>0.000219835674989949</v>
      </c>
      <c r="E11" s="23" t="n">
        <f aca="false">E17+E22</f>
        <v>0.33405606659807</v>
      </c>
      <c r="F11" s="24"/>
      <c r="G11" s="12" t="n">
        <f aca="false">G17+G22</f>
        <v>2.21016007694872</v>
      </c>
      <c r="H11" s="12" t="n">
        <f aca="false">H17+H22</f>
        <v>6.54337418634705</v>
      </c>
      <c r="I11" s="12" t="n">
        <f aca="false">I17+I22</f>
        <v>5.01907933767007</v>
      </c>
      <c r="J11" s="12" t="n">
        <f aca="false">J17+J22</f>
        <v>26.9186541271258</v>
      </c>
    </row>
    <row r="12" customFormat="false" ht="12.8" hidden="false" customHeight="false" outlineLevel="0" collapsed="false">
      <c r="A12" s="7" t="s">
        <v>23</v>
      </c>
      <c r="B12" s="23" t="n">
        <f aca="false">B18+B23</f>
        <v>1.507230911196</v>
      </c>
      <c r="C12" s="23" t="n">
        <f aca="false">C18+C23</f>
        <v>0.312997525640188</v>
      </c>
      <c r="D12" s="23" t="n">
        <f aca="false">D18+D23</f>
        <v>0.00145868602061535</v>
      </c>
      <c r="E12" s="23" t="n">
        <f aca="false">E18+E23</f>
        <v>5.04341951938681</v>
      </c>
      <c r="F12" s="24"/>
      <c r="G12" s="12" t="n">
        <f aca="false">G18+G23</f>
        <v>31.4006439832501</v>
      </c>
      <c r="H12" s="12" t="n">
        <f aca="false">H18+H23</f>
        <v>52.1662542733647</v>
      </c>
      <c r="I12" s="12" t="n">
        <f aca="false">I18+I23</f>
        <v>33.3033338040034</v>
      </c>
      <c r="J12" s="12" t="n">
        <f aca="false">J18+J23</f>
        <v>406.405029679389</v>
      </c>
    </row>
    <row r="13" customFormat="false" ht="12.8" hidden="false" customHeight="false" outlineLevel="0" collapsed="false">
      <c r="A13" s="7" t="s">
        <v>24</v>
      </c>
      <c r="B13" s="23" t="n">
        <f aca="false">B19+B24</f>
        <v>1.21865248010857</v>
      </c>
      <c r="C13" s="23" t="n">
        <f aca="false">C19+C24</f>
        <v>1.00088098014821</v>
      </c>
      <c r="D13" s="23" t="n">
        <f aca="false">D19+D24</f>
        <v>0.004647795239779</v>
      </c>
      <c r="E13" s="23" t="n">
        <f aca="false">E19+E24</f>
        <v>7.2583688748614</v>
      </c>
      <c r="F13" s="24"/>
      <c r="G13" s="12" t="n">
        <f aca="false">G19+G24</f>
        <v>25.3885933355953</v>
      </c>
      <c r="H13" s="12" t="n">
        <f aca="false">H19+H24</f>
        <v>166.813496691369</v>
      </c>
      <c r="I13" s="12" t="n">
        <f aca="false">I19+I24</f>
        <v>106.114046570297</v>
      </c>
      <c r="J13" s="12" t="n">
        <f aca="false">J19+J24</f>
        <v>584.888408880697</v>
      </c>
    </row>
    <row r="14" customFormat="false" ht="12.8" hidden="false" customHeight="false" outlineLevel="0" collapsed="false">
      <c r="A14" s="7" t="s">
        <v>25</v>
      </c>
      <c r="B14" s="23" t="n">
        <f aca="false">B20+B25</f>
        <v>1.25933977328054</v>
      </c>
      <c r="C14" s="23" t="n">
        <f aca="false">C20+C25</f>
        <v>0.25781977921745</v>
      </c>
      <c r="D14" s="23" t="n">
        <f aca="false">D20+D25</f>
        <v>0.00119489811631845</v>
      </c>
      <c r="E14" s="23" t="n">
        <f aca="false">E20+E25</f>
        <v>10.9805959426342</v>
      </c>
      <c r="F14" s="24"/>
      <c r="G14" s="12" t="n">
        <f aca="false">G20+G25</f>
        <v>26.2362452766779</v>
      </c>
      <c r="H14" s="12" t="n">
        <f aca="false">H20+H25</f>
        <v>42.9699632029083</v>
      </c>
      <c r="I14" s="12" t="n">
        <f aca="false">I20+I25</f>
        <v>27.2807789113802</v>
      </c>
      <c r="J14" s="12" t="n">
        <f aca="false">J20+J25</f>
        <v>884.830104418162</v>
      </c>
    </row>
    <row r="16" customFormat="false" ht="12.8" hidden="false" customHeight="false" outlineLevel="0" collapsed="false">
      <c r="A16" s="7" t="s">
        <v>26</v>
      </c>
      <c r="B16" s="25" t="n">
        <f aca="false">INPUTS!$E25*INPUTS!M25</f>
        <v>0</v>
      </c>
      <c r="C16" s="25" t="n">
        <f aca="false">INPUTS!$E25*INPUTS!N25</f>
        <v>0</v>
      </c>
      <c r="D16" s="25" t="n">
        <f aca="false">INPUTS!$E25*INPUTS!O25</f>
        <v>0</v>
      </c>
      <c r="E16" s="25" t="n">
        <f aca="false">INPUTS!$E25*INPUTS!P25</f>
        <v>0</v>
      </c>
      <c r="G16" s="26" t="n">
        <f aca="false">INPUTS!$E25*INPUTS!G25</f>
        <v>0</v>
      </c>
      <c r="H16" s="26" t="n">
        <f aca="false">INPUTS!$E25*INPUTS!H25</f>
        <v>0</v>
      </c>
      <c r="I16" s="26" t="n">
        <f aca="false">INPUTS!$E25*INPUTS!I25</f>
        <v>0</v>
      </c>
      <c r="J16" s="26" t="n">
        <f aca="false">INPUTS!$E25*INPUTS!J25</f>
        <v>0</v>
      </c>
    </row>
    <row r="17" customFormat="false" ht="12.8" hidden="false" customHeight="false" outlineLevel="0" collapsed="false">
      <c r="A17" s="7" t="s">
        <v>27</v>
      </c>
      <c r="B17" s="25" t="n">
        <f aca="false">INPUTS!$E26*INPUTS!M26</f>
        <v>0.106087683693538</v>
      </c>
      <c r="C17" s="25" t="n">
        <f aca="false">INPUTS!$E26*INPUTS!N26</f>
        <v>0.0392602451180823</v>
      </c>
      <c r="D17" s="25" t="n">
        <f aca="false">INPUTS!$E26*INPUTS!O26</f>
        <v>0.000219835674989949</v>
      </c>
      <c r="E17" s="25" t="n">
        <f aca="false">INPUTS!$E26*INPUTS!P26</f>
        <v>0.33405606659807</v>
      </c>
      <c r="G17" s="26" t="n">
        <f aca="false">INPUTS!$E26*INPUTS!G26</f>
        <v>2.21016007694872</v>
      </c>
      <c r="H17" s="26" t="n">
        <f aca="false">INPUTS!$E26*INPUTS!H26</f>
        <v>6.54337418634705</v>
      </c>
      <c r="I17" s="26" t="n">
        <f aca="false">INPUTS!$E26*INPUTS!I26</f>
        <v>5.01907933767007</v>
      </c>
      <c r="J17" s="26" t="n">
        <f aca="false">INPUTS!$E26*INPUTS!J26</f>
        <v>26.9186541271258</v>
      </c>
    </row>
    <row r="18" customFormat="false" ht="12.8" hidden="false" customHeight="false" outlineLevel="0" collapsed="false">
      <c r="A18" s="7" t="s">
        <v>28</v>
      </c>
      <c r="B18" s="25" t="n">
        <f aca="false">INPUTS!$E27*INPUTS!M27</f>
        <v>0.873127863971714</v>
      </c>
      <c r="C18" s="25" t="n">
        <f aca="false">INPUTS!$E27*INPUTS!N27</f>
        <v>0.260505355749457</v>
      </c>
      <c r="D18" s="25" t="n">
        <f aca="false">INPUTS!$E27*INPUTS!O27</f>
        <v>0.00145868602061535</v>
      </c>
      <c r="E18" s="25" t="n">
        <f aca="false">INPUTS!$E27*INPUTS!P27</f>
        <v>2.35109991461033</v>
      </c>
      <c r="G18" s="26" t="n">
        <f aca="false">INPUTS!$E27*INPUTS!G27</f>
        <v>18.190163832744</v>
      </c>
      <c r="H18" s="26" t="n">
        <f aca="false">INPUTS!$E27*INPUTS!H27</f>
        <v>43.4175592915762</v>
      </c>
      <c r="I18" s="26" t="n">
        <f aca="false">INPUTS!$E27*INPUTS!I27</f>
        <v>33.3033338040034</v>
      </c>
      <c r="J18" s="26" t="n">
        <f aca="false">INPUTS!$E27*INPUTS!J27</f>
        <v>189.454560919135</v>
      </c>
    </row>
    <row r="19" customFormat="false" ht="12.8" hidden="false" customHeight="false" outlineLevel="0" collapsed="false">
      <c r="A19" s="7" t="s">
        <v>29</v>
      </c>
      <c r="B19" s="25" t="n">
        <f aca="false">INPUTS!$E28*INPUTS!M28</f>
        <v>0.699655577177749</v>
      </c>
      <c r="C19" s="25" t="n">
        <f aca="false">INPUTS!$E28*INPUTS!N28</f>
        <v>0.830045352651348</v>
      </c>
      <c r="D19" s="25" t="n">
        <f aca="false">INPUTS!$E28*INPUTS!O28</f>
        <v>0.004647795239779</v>
      </c>
      <c r="E19" s="25" t="n">
        <f aca="false">INPUTS!$E28*INPUTS!P28</f>
        <v>2.94815048083379</v>
      </c>
      <c r="G19" s="26" t="n">
        <f aca="false">INPUTS!$E28*INPUTS!G28</f>
        <v>14.5761578578698</v>
      </c>
      <c r="H19" s="26" t="n">
        <f aca="false">INPUTS!$E28*INPUTS!H28</f>
        <v>138.340892108558</v>
      </c>
      <c r="I19" s="26" t="n">
        <f aca="false">INPUTS!$E28*INPUTS!I28</f>
        <v>106.114046570297</v>
      </c>
      <c r="J19" s="26" t="n">
        <f aca="false">INPUTS!$E28*INPUTS!J28</f>
        <v>237.565639554061</v>
      </c>
    </row>
    <row r="20" customFormat="false" ht="12.8" hidden="false" customHeight="false" outlineLevel="0" collapsed="false">
      <c r="A20" s="7" t="s">
        <v>30</v>
      </c>
      <c r="B20" s="25" t="n">
        <f aca="false">INPUTS!$E29*INPUTS!M29</f>
        <v>0.719495664599154</v>
      </c>
      <c r="C20" s="25" t="n">
        <f aca="false">INPUTS!$E29*INPUTS!N29</f>
        <v>0.213395723601013</v>
      </c>
      <c r="D20" s="25" t="n">
        <f aca="false">INPUTS!$E29*INPUTS!O29</f>
        <v>0.00119489811631845</v>
      </c>
      <c r="E20" s="25" t="n">
        <f aca="false">INPUTS!$E29*INPUTS!P29</f>
        <v>0.555210884898029</v>
      </c>
      <c r="G20" s="26" t="n">
        <f aca="false">INPUTS!$E29*INPUTS!G29</f>
        <v>14.9894930124824</v>
      </c>
      <c r="H20" s="26" t="n">
        <f aca="false">INPUTS!$E29*INPUTS!H29</f>
        <v>35.5659539335022</v>
      </c>
      <c r="I20" s="26" t="n">
        <f aca="false">INPUTS!$E29*INPUTS!I29</f>
        <v>27.2807789113802</v>
      </c>
      <c r="J20" s="26" t="n">
        <f aca="false">INPUTS!$E29*INPUTS!J29</f>
        <v>44.7395849756193</v>
      </c>
    </row>
    <row r="21" customFormat="false" ht="12.8" hidden="false" customHeight="false" outlineLevel="0" collapsed="false">
      <c r="A21" s="7" t="s">
        <v>31</v>
      </c>
      <c r="B21" s="25" t="n">
        <f aca="false">INPUTS!$E32*INPUTS!M32</f>
        <v>0</v>
      </c>
      <c r="C21" s="25" t="n">
        <f aca="false">INPUTS!$E32*INPUTS!N32</f>
        <v>0</v>
      </c>
      <c r="D21" s="25" t="n">
        <f aca="false">INPUTS!$E32*INPUTS!O32</f>
        <v>0</v>
      </c>
      <c r="E21" s="25" t="n">
        <f aca="false">INPUTS!$E32*INPUTS!P32</f>
        <v>0</v>
      </c>
      <c r="G21" s="26" t="n">
        <f aca="false">INPUTS!$E32*INPUTS!G32</f>
        <v>0</v>
      </c>
      <c r="H21" s="26" t="n">
        <f aca="false">INPUTS!$E32*INPUTS!H32</f>
        <v>0</v>
      </c>
      <c r="I21" s="26" t="n">
        <f aca="false">INPUTS!$E32*INPUTS!I32</f>
        <v>0</v>
      </c>
      <c r="J21" s="26" t="n">
        <f aca="false">INPUTS!$E32*INPUTS!J32</f>
        <v>0</v>
      </c>
    </row>
    <row r="22" customFormat="false" ht="12.8" hidden="false" customHeight="false" outlineLevel="0" collapsed="false">
      <c r="A22" s="7" t="s">
        <v>32</v>
      </c>
      <c r="B22" s="25" t="n">
        <f aca="false">INPUTS!$E33*INPUTS!M33</f>
        <v>0</v>
      </c>
      <c r="C22" s="25" t="n">
        <f aca="false">INPUTS!$E33*INPUTS!N33</f>
        <v>0</v>
      </c>
      <c r="D22" s="25" t="n">
        <f aca="false">INPUTS!$E33*INPUTS!O33</f>
        <v>0</v>
      </c>
      <c r="E22" s="25" t="n">
        <f aca="false">INPUTS!$E33*INPUTS!P33</f>
        <v>0</v>
      </c>
      <c r="G22" s="26" t="n">
        <f aca="false">INPUTS!$E33*INPUTS!G33</f>
        <v>0</v>
      </c>
      <c r="H22" s="26" t="n">
        <f aca="false">INPUTS!$E33*INPUTS!H33</f>
        <v>0</v>
      </c>
      <c r="I22" s="26" t="n">
        <f aca="false">INPUTS!$E33*INPUTS!I33</f>
        <v>0</v>
      </c>
      <c r="J22" s="26" t="n">
        <f aca="false">INPUTS!$E33*INPUTS!J33</f>
        <v>0</v>
      </c>
    </row>
    <row r="23" customFormat="false" ht="12.8" hidden="false" customHeight="false" outlineLevel="0" collapsed="false">
      <c r="A23" s="7" t="s">
        <v>33</v>
      </c>
      <c r="B23" s="25" t="n">
        <f aca="false">INPUTS!$E34*INPUTS!M34</f>
        <v>0.63410304722429</v>
      </c>
      <c r="C23" s="25" t="n">
        <f aca="false">INPUTS!$E34*INPUTS!N34</f>
        <v>0.0524921698907314</v>
      </c>
      <c r="D23" s="25" t="n">
        <f aca="false">INPUTS!$E34*INPUTS!O34</f>
        <v>0</v>
      </c>
      <c r="E23" s="25" t="n">
        <f aca="false">INPUTS!$E34*INPUTS!P34</f>
        <v>2.69231960477648</v>
      </c>
      <c r="G23" s="26" t="n">
        <f aca="false">INPUTS!$E34*INPUTS!G34</f>
        <v>13.210480150506</v>
      </c>
      <c r="H23" s="26" t="n">
        <f aca="false">INPUTS!$E34*INPUTS!H34</f>
        <v>8.74869498178856</v>
      </c>
      <c r="I23" s="26" t="n">
        <f aca="false">INPUTS!$E34*INPUTS!I34</f>
        <v>0</v>
      </c>
      <c r="J23" s="26" t="n">
        <f aca="false">INPUTS!$E34*INPUTS!J34</f>
        <v>216.950468760255</v>
      </c>
    </row>
    <row r="24" customFormat="false" ht="12.8" hidden="false" customHeight="false" outlineLevel="0" collapsed="false">
      <c r="A24" s="7" t="s">
        <v>34</v>
      </c>
      <c r="B24" s="25" t="n">
        <f aca="false">INPUTS!$E35*INPUTS!M35</f>
        <v>0.518996902930824</v>
      </c>
      <c r="C24" s="25" t="n">
        <f aca="false">INPUTS!$E35*INPUTS!N35</f>
        <v>0.170835627496864</v>
      </c>
      <c r="D24" s="25" t="n">
        <f aca="false">INPUTS!$E35*INPUTS!O35</f>
        <v>0</v>
      </c>
      <c r="E24" s="25" t="n">
        <f aca="false">INPUTS!$E35*INPUTS!P35</f>
        <v>4.31021839402762</v>
      </c>
      <c r="G24" s="26" t="n">
        <f aca="false">INPUTS!$E35*INPUTS!G35</f>
        <v>10.8124354777255</v>
      </c>
      <c r="H24" s="26" t="n">
        <f aca="false">INPUTS!$E35*INPUTS!H35</f>
        <v>28.4726045828106</v>
      </c>
      <c r="I24" s="26" t="n">
        <f aca="false">INPUTS!$E35*INPUTS!I35</f>
        <v>0</v>
      </c>
      <c r="J24" s="26" t="n">
        <f aca="false">INPUTS!$E35*INPUTS!J35</f>
        <v>347.322769326637</v>
      </c>
    </row>
    <row r="25" customFormat="false" ht="12.8" hidden="false" customHeight="false" outlineLevel="0" collapsed="false">
      <c r="A25" s="7" t="s">
        <v>35</v>
      </c>
      <c r="B25" s="25" t="n">
        <f aca="false">INPUTS!$E36*INPUTS!M36</f>
        <v>0.539844108681384</v>
      </c>
      <c r="C25" s="25" t="n">
        <f aca="false">INPUTS!$E36*INPUTS!N36</f>
        <v>0.0444240556164365</v>
      </c>
      <c r="D25" s="25" t="n">
        <f aca="false">INPUTS!$E36*INPUTS!O36</f>
        <v>0</v>
      </c>
      <c r="E25" s="25" t="n">
        <f aca="false">INPUTS!$E36*INPUTS!P36</f>
        <v>10.4253850577362</v>
      </c>
      <c r="G25" s="26" t="n">
        <f aca="false">INPUTS!$E36*INPUTS!G36</f>
        <v>11.2467522641955</v>
      </c>
      <c r="H25" s="26" t="n">
        <f aca="false">INPUTS!$E36*INPUTS!H36</f>
        <v>7.40400926940609</v>
      </c>
      <c r="I25" s="26" t="n">
        <f aca="false">INPUTS!$E36*INPUTS!I36</f>
        <v>0</v>
      </c>
      <c r="J25" s="26" t="n">
        <f aca="false">INPUTS!$E36*INPUTS!J36</f>
        <v>840.090519442543</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48"/>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0" sqref="A2"/>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 collapsed="false" customWidth="false" hidden="false" outlineLevel="0" max="1024" min="1013" style="15" width="11.54"/>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4"/>
      <c r="ALZ1" s="15"/>
      <c r="AMA1" s="15"/>
      <c r="AMB1" s="15"/>
      <c r="AMC1" s="15"/>
      <c r="AMD1" s="15"/>
      <c r="AME1" s="15"/>
      <c r="AMF1" s="15"/>
      <c r="AMG1" s="15"/>
      <c r="AMH1" s="15"/>
      <c r="AMI1" s="15"/>
      <c r="AMJ1" s="15"/>
    </row>
    <row r="2" s="29" customFormat="true" ht="12.8" hidden="false" customHeight="false" outlineLevel="0" collapsed="false">
      <c r="A2" s="30"/>
      <c r="ALL2" s="4"/>
      <c r="ALM2" s="4"/>
      <c r="ALN2" s="4"/>
      <c r="ALO2" s="4"/>
      <c r="ALP2" s="4"/>
      <c r="ALQ2" s="4"/>
      <c r="ALR2" s="4"/>
      <c r="ALS2" s="4"/>
      <c r="ALT2" s="4"/>
      <c r="ALU2" s="4"/>
      <c r="ALV2" s="4"/>
      <c r="ALW2" s="4"/>
      <c r="ALX2" s="4"/>
      <c r="ALY2" s="4"/>
      <c r="ALZ2" s="15"/>
      <c r="AMA2" s="15"/>
      <c r="AMB2" s="15"/>
      <c r="AMC2" s="15"/>
      <c r="AMD2" s="15"/>
      <c r="AME2" s="15"/>
      <c r="AMF2" s="15"/>
      <c r="AMG2" s="15"/>
      <c r="AMH2" s="15"/>
      <c r="AMI2" s="15"/>
      <c r="AMJ2" s="15"/>
    </row>
    <row r="3" s="29" customFormat="true" ht="12.8" hidden="false" customHeight="false" outlineLevel="0" collapsed="false">
      <c r="A3" s="31"/>
      <c r="B3" s="31"/>
      <c r="C3" s="31"/>
      <c r="D3" s="32" t="s">
        <v>37</v>
      </c>
      <c r="E3" s="33"/>
      <c r="F3" s="33"/>
      <c r="G3" s="31" t="s">
        <v>38</v>
      </c>
      <c r="H3" s="31"/>
      <c r="I3" s="31"/>
      <c r="J3" s="31"/>
      <c r="L3" s="4"/>
      <c r="M3" s="33" t="s">
        <v>39</v>
      </c>
      <c r="ALL3" s="4"/>
      <c r="ALM3" s="4"/>
      <c r="ALN3" s="4"/>
      <c r="ALO3" s="4"/>
      <c r="ALP3" s="4"/>
      <c r="ALQ3" s="4"/>
      <c r="ALR3" s="4"/>
      <c r="ALS3" s="4"/>
      <c r="ALT3" s="4"/>
      <c r="ALU3" s="4"/>
      <c r="ALV3" s="4"/>
      <c r="ALW3" s="4"/>
      <c r="ALX3" s="4"/>
      <c r="ALY3" s="4"/>
      <c r="ALZ3" s="15"/>
      <c r="AMA3" s="15"/>
      <c r="AMB3" s="15"/>
      <c r="AMC3" s="15"/>
      <c r="AMD3" s="15"/>
      <c r="AME3" s="15"/>
      <c r="AMF3" s="15"/>
      <c r="AMG3" s="15"/>
      <c r="AMH3" s="15"/>
      <c r="AMI3" s="15"/>
      <c r="AMJ3" s="15"/>
    </row>
    <row r="4" s="38" customFormat="true" ht="47.5" hidden="false" customHeight="false" outlineLevel="0" collapsed="false">
      <c r="A4" s="18"/>
      <c r="B4" s="34" t="s">
        <v>40</v>
      </c>
      <c r="C4" s="35"/>
      <c r="D4" s="36" t="s">
        <v>41</v>
      </c>
      <c r="E4" s="36" t="s">
        <v>42</v>
      </c>
      <c r="F4" s="34"/>
      <c r="G4" s="37" t="s">
        <v>43</v>
      </c>
      <c r="H4" s="37" t="s">
        <v>44</v>
      </c>
      <c r="I4" s="37" t="s">
        <v>45</v>
      </c>
      <c r="J4" s="37" t="s">
        <v>46</v>
      </c>
      <c r="M4" s="37" t="s">
        <v>9</v>
      </c>
      <c r="N4" s="37" t="s">
        <v>10</v>
      </c>
      <c r="O4" s="37" t="s">
        <v>11</v>
      </c>
      <c r="P4" s="37" t="s">
        <v>47</v>
      </c>
      <c r="ALZ4" s="15"/>
      <c r="AMA4" s="15"/>
      <c r="AMB4" s="15"/>
      <c r="AMC4" s="15"/>
      <c r="AMD4" s="15"/>
      <c r="AME4" s="15"/>
      <c r="AMF4" s="15"/>
      <c r="AMG4" s="15"/>
      <c r="AMH4" s="15"/>
      <c r="AMI4" s="15"/>
      <c r="AMJ4" s="15"/>
    </row>
    <row r="5" customFormat="false" ht="12.8" hidden="false" customHeight="false" outlineLevel="0" collapsed="false">
      <c r="A5" s="19" t="s">
        <v>48</v>
      </c>
      <c r="B5" s="39" t="n">
        <v>206139587</v>
      </c>
      <c r="C5" s="40"/>
      <c r="D5" s="39" t="n">
        <v>186434</v>
      </c>
      <c r="E5" s="41" t="n">
        <f aca="false">D5/B5</f>
        <v>0.00090440658542699</v>
      </c>
      <c r="F5" s="42"/>
      <c r="G5" s="39" t="n">
        <v>74543</v>
      </c>
      <c r="H5" s="39" t="n">
        <v>180709</v>
      </c>
      <c r="I5" s="39" t="n">
        <v>120870</v>
      </c>
      <c r="J5" s="39" t="n">
        <v>1185924</v>
      </c>
      <c r="L5" s="7" t="s">
        <v>49</v>
      </c>
      <c r="M5" s="43" t="n">
        <v>0.048</v>
      </c>
      <c r="N5" s="43" t="n">
        <v>0.006</v>
      </c>
      <c r="O5" s="44" t="n">
        <v>4.38E-005</v>
      </c>
      <c r="P5" s="45" t="n">
        <f aca="false">((G5*M5)+(H5*N5)+(I5*O5))/(G5+H5+I5)</f>
        <v>0.0124098353885176</v>
      </c>
    </row>
    <row r="6" s="4" customFormat="true" ht="12.8" hidden="false" customHeight="false" outlineLevel="0" collapsed="false">
      <c r="B6" s="21"/>
      <c r="C6" s="21"/>
      <c r="D6" s="21"/>
      <c r="F6" s="21"/>
      <c r="L6" s="7" t="s">
        <v>50</v>
      </c>
      <c r="M6" s="12" t="n">
        <f aca="false">M5*G5</f>
        <v>3578.064</v>
      </c>
      <c r="N6" s="12" t="n">
        <f aca="false">N5*H5</f>
        <v>1084.254</v>
      </c>
      <c r="O6" s="12" t="n">
        <f aca="false">O5*I5</f>
        <v>5.294106</v>
      </c>
      <c r="P6" s="12" t="n">
        <f aca="false">P5*J5</f>
        <v>14717.1216232923</v>
      </c>
      <c r="ALZ6" s="15"/>
      <c r="AMA6" s="15"/>
      <c r="AMB6" s="15"/>
      <c r="AMC6" s="15"/>
      <c r="AMD6" s="15"/>
      <c r="AME6" s="15"/>
      <c r="AMF6" s="15"/>
      <c r="AMG6" s="15"/>
      <c r="AMH6" s="15"/>
      <c r="AMI6" s="15"/>
      <c r="AMJ6" s="15"/>
    </row>
    <row r="7" customFormat="false" ht="12.8" hidden="false" customHeight="false" outlineLevel="0" collapsed="false">
      <c r="A7" s="46" t="s">
        <v>51</v>
      </c>
    </row>
    <row r="8" customFormat="false" ht="12.8" hidden="false" customHeight="false" outlineLevel="0" collapsed="false">
      <c r="A8" s="7" t="s">
        <v>52</v>
      </c>
      <c r="B8" s="45" t="n">
        <f aca="false">B24/$B$5</f>
        <v>0.212577810200037</v>
      </c>
      <c r="D8" s="43" t="n">
        <v>0</v>
      </c>
      <c r="E8" s="47"/>
      <c r="G8" s="39"/>
      <c r="H8" s="39"/>
      <c r="I8" s="39"/>
      <c r="J8" s="39"/>
    </row>
    <row r="9" customFormat="false" ht="12.8" hidden="false" customHeight="false" outlineLevel="0" collapsed="false">
      <c r="A9" s="7" t="s">
        <v>53</v>
      </c>
      <c r="B9" s="45" t="n">
        <f aca="false">B25/$B$5</f>
        <v>0.0953589617893238</v>
      </c>
      <c r="C9" s="48"/>
      <c r="D9" s="43" t="n">
        <v>0</v>
      </c>
      <c r="E9" s="47"/>
      <c r="F9" s="49"/>
      <c r="G9" s="43" t="n">
        <v>0.004578</v>
      </c>
      <c r="H9" s="43" t="n">
        <v>0.0157117</v>
      </c>
      <c r="I9" s="43" t="n">
        <v>0.0180180066534411</v>
      </c>
      <c r="J9" s="43" t="n">
        <v>0.0637782</v>
      </c>
    </row>
    <row r="10" customFormat="false" ht="12.8" hidden="false" customHeight="false" outlineLevel="0" collapsed="false">
      <c r="A10" s="7" t="s">
        <v>54</v>
      </c>
      <c r="B10" s="45" t="n">
        <f aca="false">B26/$B$5</f>
        <v>0.117055813253376</v>
      </c>
      <c r="C10" s="48"/>
      <c r="D10" s="43" t="n">
        <v>0.00890395528712574</v>
      </c>
      <c r="E10" s="47"/>
      <c r="F10" s="49"/>
      <c r="G10" s="43" t="n">
        <v>0.430986</v>
      </c>
      <c r="H10" s="43" t="n">
        <v>0.5263423</v>
      </c>
      <c r="I10" s="43" t="n">
        <v>0.603603624266471</v>
      </c>
      <c r="J10" s="43" t="n">
        <v>0.329945936694313</v>
      </c>
    </row>
    <row r="11" customFormat="false" ht="12.8" hidden="false" customHeight="false" outlineLevel="0" collapsed="false">
      <c r="A11" s="7" t="s">
        <v>55</v>
      </c>
      <c r="B11" s="45" t="n">
        <f aca="false">B27/$B$5</f>
        <v>0.0328271250490087</v>
      </c>
      <c r="C11" s="48"/>
      <c r="D11" s="43" t="n">
        <v>0.0555048971754079</v>
      </c>
      <c r="E11" s="47"/>
      <c r="F11" s="49"/>
      <c r="G11" s="43" t="n">
        <v>0.159576</v>
      </c>
      <c r="H11" s="43" t="n">
        <v>0.1571171</v>
      </c>
      <c r="I11" s="43" t="n">
        <v>0.180180181213324</v>
      </c>
      <c r="J11" s="43" t="n">
        <v>0.104468663305687</v>
      </c>
    </row>
    <row r="12" customFormat="false" ht="12.8" hidden="false" customHeight="false" outlineLevel="0" collapsed="false">
      <c r="A12" s="7" t="s">
        <v>56</v>
      </c>
      <c r="B12" s="45" t="n">
        <f aca="false">B28/$B$5</f>
        <v>0.0209490135439148</v>
      </c>
      <c r="C12" s="48"/>
      <c r="D12" s="43" t="n">
        <v>0.115426907109218</v>
      </c>
      <c r="E12" s="47"/>
      <c r="F12" s="49"/>
      <c r="G12" s="43" t="n">
        <v>0.03924</v>
      </c>
      <c r="H12" s="43" t="n">
        <v>0.1536256</v>
      </c>
      <c r="I12" s="43" t="n">
        <v>0.17617616699268</v>
      </c>
      <c r="J12" s="43" t="n">
        <v>0.0401994</v>
      </c>
    </row>
    <row r="13" customFormat="false" ht="12.8" hidden="false" customHeight="false" outlineLevel="0" collapsed="false">
      <c r="A13" s="7" t="s">
        <v>57</v>
      </c>
      <c r="B13" s="45" t="n">
        <f aca="false">B29/$B$5</f>
        <v>0.0066433236814431</v>
      </c>
      <c r="C13" s="48"/>
      <c r="D13" s="43" t="n">
        <v>0.0752840147183454</v>
      </c>
      <c r="E13" s="47"/>
      <c r="F13" s="49"/>
      <c r="G13" s="43" t="n">
        <v>0.01962</v>
      </c>
      <c r="H13" s="43" t="n">
        <v>0.0192032</v>
      </c>
      <c r="I13" s="43" t="n">
        <v>0.022022020874085</v>
      </c>
      <c r="J13" s="43" t="n">
        <v>0.0036809</v>
      </c>
    </row>
    <row r="14" customFormat="false" ht="12.8" hidden="false" customHeight="false" outlineLevel="0" collapsed="false">
      <c r="A14" s="7" t="s">
        <v>58</v>
      </c>
      <c r="B14" s="45" t="n">
        <f aca="false">B30/$B$5</f>
        <v>0.00779719714874562</v>
      </c>
      <c r="C14" s="48"/>
      <c r="D14" s="43" t="n">
        <v>0.178164926998294</v>
      </c>
      <c r="E14" s="47"/>
      <c r="F14" s="49"/>
      <c r="G14" s="43"/>
      <c r="H14" s="43"/>
      <c r="I14" s="43"/>
      <c r="J14" s="43"/>
    </row>
    <row r="15" customFormat="false" ht="12.8" hidden="false" customHeight="false" outlineLevel="0" collapsed="false">
      <c r="A15" s="7" t="s">
        <v>59</v>
      </c>
      <c r="B15" s="45" t="n">
        <f aca="false">B31/$B$5</f>
        <v>0.222298310901341</v>
      </c>
      <c r="C15" s="48"/>
      <c r="D15" s="43" t="n">
        <v>0</v>
      </c>
      <c r="E15" s="47"/>
      <c r="F15" s="49"/>
      <c r="G15" s="43"/>
      <c r="H15" s="43"/>
      <c r="I15" s="43"/>
      <c r="J15" s="43"/>
    </row>
    <row r="16" customFormat="false" ht="12.8" hidden="false" customHeight="false" outlineLevel="0" collapsed="false">
      <c r="A16" s="7" t="s">
        <v>60</v>
      </c>
      <c r="B16" s="45" t="n">
        <f aca="false">B32/$B$5</f>
        <v>0.0985825396070091</v>
      </c>
      <c r="C16" s="48"/>
      <c r="D16" s="43" t="n">
        <v>0</v>
      </c>
      <c r="E16" s="47"/>
      <c r="F16" s="49"/>
      <c r="G16" s="43" t="n">
        <v>0.002422</v>
      </c>
      <c r="H16" s="43" t="n">
        <v>0.0023063</v>
      </c>
      <c r="I16" s="43" t="n">
        <v>0</v>
      </c>
      <c r="J16" s="43" t="n">
        <v>0.0222156</v>
      </c>
    </row>
    <row r="17" customFormat="false" ht="12.8" hidden="false" customHeight="false" outlineLevel="0" collapsed="false">
      <c r="A17" s="7" t="s">
        <v>61</v>
      </c>
      <c r="B17" s="45" t="n">
        <f aca="false">B33/$B$5</f>
        <v>0.120334484807132</v>
      </c>
      <c r="C17" s="48"/>
      <c r="D17" s="43" t="n">
        <v>0</v>
      </c>
      <c r="E17" s="47"/>
      <c r="F17" s="49"/>
      <c r="G17" s="43" t="n">
        <v>0.228014</v>
      </c>
      <c r="H17" s="43" t="n">
        <v>0.0772613</v>
      </c>
      <c r="I17" s="43" t="n">
        <v>0</v>
      </c>
      <c r="J17" s="43" t="n">
        <v>0.257910999807406</v>
      </c>
    </row>
    <row r="18" customFormat="false" ht="12.8" hidden="false" customHeight="false" outlineLevel="0" collapsed="false">
      <c r="A18" s="7" t="s">
        <v>62</v>
      </c>
      <c r="B18" s="45" t="n">
        <f aca="false">B34/$B$5</f>
        <v>0.0327705953927229</v>
      </c>
      <c r="C18" s="48"/>
      <c r="D18" s="43" t="n">
        <v>0.0760617698488473</v>
      </c>
      <c r="E18" s="47"/>
      <c r="F18" s="49"/>
      <c r="G18" s="43" t="n">
        <v>0.084424</v>
      </c>
      <c r="H18" s="43" t="n">
        <v>0.0230631</v>
      </c>
      <c r="I18" s="43" t="n">
        <v>0</v>
      </c>
      <c r="J18" s="43" t="n">
        <v>0.087148100192594</v>
      </c>
    </row>
    <row r="19" customFormat="false" ht="12.8" hidden="false" customHeight="false" outlineLevel="0" collapsed="false">
      <c r="A19" s="7" t="s">
        <v>63</v>
      </c>
      <c r="B19" s="45" t="n">
        <f aca="false">B35/$B$5</f>
        <v>0.0198647142918745</v>
      </c>
      <c r="C19" s="48"/>
      <c r="D19" s="43" t="n">
        <v>0.15346449681925</v>
      </c>
      <c r="E19" s="47"/>
      <c r="F19" s="49"/>
      <c r="G19" s="43" t="n">
        <v>0.02076</v>
      </c>
      <c r="H19" s="43" t="n">
        <v>0.0225506</v>
      </c>
      <c r="I19" s="43" t="n">
        <v>0</v>
      </c>
      <c r="J19" s="43" t="n">
        <v>0.0419167</v>
      </c>
    </row>
    <row r="20" customFormat="false" ht="12.8" hidden="false" customHeight="false" outlineLevel="0" collapsed="false">
      <c r="A20" s="7" t="s">
        <v>64</v>
      </c>
      <c r="B20" s="45" t="n">
        <f aca="false">B36/$B$5</f>
        <v>0.00597872062293401</v>
      </c>
      <c r="C20" s="48"/>
      <c r="D20" s="43" t="n">
        <v>0.0960876235021509</v>
      </c>
      <c r="E20" s="47"/>
      <c r="F20" s="49"/>
      <c r="G20" s="43" t="n">
        <v>0.01038</v>
      </c>
      <c r="H20" s="43" t="n">
        <v>0.0028188</v>
      </c>
      <c r="I20" s="43" t="n">
        <v>0</v>
      </c>
      <c r="J20" s="43" t="n">
        <v>0.0487356</v>
      </c>
    </row>
    <row r="21" customFormat="false" ht="12.8" hidden="false" customHeight="false" outlineLevel="0" collapsed="false">
      <c r="A21" s="7" t="s">
        <v>65</v>
      </c>
      <c r="B21" s="45" t="n">
        <f aca="false">B37/$B$5</f>
        <v>0.00696138971113782</v>
      </c>
      <c r="C21" s="48"/>
      <c r="D21" s="43" t="n">
        <v>0.246323095572696</v>
      </c>
      <c r="E21" s="47"/>
      <c r="F21" s="49"/>
      <c r="G21" s="43"/>
      <c r="H21" s="43"/>
      <c r="I21" s="43"/>
      <c r="J21" s="43"/>
    </row>
    <row r="22" customFormat="false" ht="12.8" hidden="false" customHeight="false" outlineLevel="0" collapsed="false">
      <c r="A22" s="50"/>
      <c r="B22" s="51"/>
      <c r="C22" s="51"/>
      <c r="D22" s="52"/>
      <c r="F22" s="52"/>
      <c r="G22" s="51"/>
      <c r="H22" s="51"/>
      <c r="I22" s="51"/>
      <c r="J22" s="51"/>
    </row>
    <row r="23" customFormat="false" ht="12.8" hidden="false" customHeight="false" outlineLevel="0" collapsed="false">
      <c r="A23" s="46" t="s">
        <v>66</v>
      </c>
    </row>
    <row r="24" customFormat="false" ht="12.8" hidden="false" customHeight="false" outlineLevel="0" collapsed="false">
      <c r="A24" s="7" t="s">
        <v>52</v>
      </c>
      <c r="B24" s="39" t="n">
        <v>43820702</v>
      </c>
      <c r="D24" s="12" t="n">
        <f aca="false">D$5*D8</f>
        <v>0</v>
      </c>
      <c r="E24" s="41" t="n">
        <f aca="false">($D24/$B24)</f>
        <v>0</v>
      </c>
    </row>
    <row r="25" customFormat="false" ht="12.8" hidden="false" customHeight="false" outlineLevel="0" collapsed="false">
      <c r="A25" s="7" t="s">
        <v>53</v>
      </c>
      <c r="B25" s="39" t="n">
        <v>19657257</v>
      </c>
      <c r="C25" s="53"/>
      <c r="D25" s="12" t="n">
        <f aca="false">D$5*D9</f>
        <v>0</v>
      </c>
      <c r="E25" s="41" t="n">
        <f aca="false">($D25/$B25)</f>
        <v>0</v>
      </c>
      <c r="G25" s="12" t="n">
        <f aca="false">G$5*G9</f>
        <v>341.257854</v>
      </c>
      <c r="H25" s="12" t="n">
        <f aca="false">H$5*H9</f>
        <v>2839.2455953</v>
      </c>
      <c r="I25" s="12" t="n">
        <f aca="false">I$5*I9</f>
        <v>2177.83646420143</v>
      </c>
      <c r="J25" s="12" t="n">
        <f aca="false">J$5*J9</f>
        <v>75636.0980568</v>
      </c>
      <c r="M25" s="12" t="n">
        <f aca="false">M$5*G25</f>
        <v>16.380376992</v>
      </c>
      <c r="N25" s="12" t="n">
        <f aca="false">N$5*H25</f>
        <v>17.0354735718</v>
      </c>
      <c r="O25" s="12" t="n">
        <f aca="false">O$5*I25</f>
        <v>0.0953892371320224</v>
      </c>
      <c r="P25" s="12" t="n">
        <f aca="false">P$5*J25</f>
        <v>938.631526314661</v>
      </c>
    </row>
    <row r="26" customFormat="false" ht="12.8" hidden="false" customHeight="false" outlineLevel="0" collapsed="false">
      <c r="A26" s="7" t="s">
        <v>54</v>
      </c>
      <c r="B26" s="39" t="n">
        <v>24129837</v>
      </c>
      <c r="C26" s="53"/>
      <c r="D26" s="12" t="n">
        <f aca="false">D$5*D10</f>
        <v>1660</v>
      </c>
      <c r="E26" s="41" t="n">
        <f aca="false">($D26/$B26)</f>
        <v>6.87944970370086E-005</v>
      </c>
      <c r="G26" s="12" t="n">
        <f aca="false">G$5*G10</f>
        <v>32126.989398</v>
      </c>
      <c r="H26" s="12" t="n">
        <f aca="false">H$5*H10</f>
        <v>95114.7906907</v>
      </c>
      <c r="I26" s="12" t="n">
        <f aca="false">I$5*I10</f>
        <v>72957.5700650884</v>
      </c>
      <c r="J26" s="12" t="n">
        <f aca="false">J$5*J10</f>
        <v>391290.805028266</v>
      </c>
      <c r="M26" s="12" t="n">
        <f aca="false">M$5*G26</f>
        <v>1542.095491104</v>
      </c>
      <c r="N26" s="12" t="n">
        <f aca="false">N$5*H26</f>
        <v>570.6887441442</v>
      </c>
      <c r="O26" s="12" t="n">
        <f aca="false">O$5*I26</f>
        <v>3.19554156885087</v>
      </c>
      <c r="P26" s="12" t="n">
        <f aca="false">P$5*J26</f>
        <v>4855.8544794413</v>
      </c>
    </row>
    <row r="27" customFormat="false" ht="12.8" hidden="false" customHeight="false" outlineLevel="0" collapsed="false">
      <c r="A27" s="7" t="s">
        <v>55</v>
      </c>
      <c r="B27" s="39" t="n">
        <v>6766970</v>
      </c>
      <c r="C27" s="53"/>
      <c r="D27" s="12" t="n">
        <f aca="false">D$5*D11</f>
        <v>10348</v>
      </c>
      <c r="E27" s="41" t="n">
        <f aca="false">($D27/$B27)</f>
        <v>0.00152919253373371</v>
      </c>
      <c r="G27" s="12" t="n">
        <f aca="false">G$5*G11</f>
        <v>11895.273768</v>
      </c>
      <c r="H27" s="12" t="n">
        <f aca="false">H$5*H11</f>
        <v>28392.4740239</v>
      </c>
      <c r="I27" s="12" t="n">
        <f aca="false">I$5*I11</f>
        <v>21778.3785032545</v>
      </c>
      <c r="J27" s="12" t="n">
        <f aca="false">J$5*J11</f>
        <v>123891.895062134</v>
      </c>
      <c r="M27" s="12" t="n">
        <f aca="false">M$5*G27</f>
        <v>570.973140864</v>
      </c>
      <c r="N27" s="12" t="n">
        <f aca="false">N$5*H27</f>
        <v>170.3548441434</v>
      </c>
      <c r="O27" s="12" t="n">
        <f aca="false">O$5*I27</f>
        <v>0.953892978442546</v>
      </c>
      <c r="P27" s="12" t="n">
        <f aca="false">P$5*J27</f>
        <v>1537.47802369257</v>
      </c>
    </row>
    <row r="28" customFormat="false" ht="12.8" hidden="false" customHeight="false" outlineLevel="0" collapsed="false">
      <c r="A28" s="7" t="s">
        <v>56</v>
      </c>
      <c r="B28" s="39" t="n">
        <v>4318421</v>
      </c>
      <c r="C28" s="53"/>
      <c r="D28" s="12" t="n">
        <f aca="false">D$5*D12</f>
        <v>21519.4999999999</v>
      </c>
      <c r="E28" s="41" t="n">
        <f aca="false">($D28/$B28)</f>
        <v>0.00498318714178167</v>
      </c>
      <c r="G28" s="12" t="n">
        <f aca="false">G$5*G12</f>
        <v>2925.06732</v>
      </c>
      <c r="H28" s="12" t="n">
        <f aca="false">H$5*H12</f>
        <v>27761.5285504</v>
      </c>
      <c r="I28" s="12" t="n">
        <f aca="false">I$5*I12</f>
        <v>21294.4133044052</v>
      </c>
      <c r="J28" s="12" t="n">
        <f aca="false">J$5*J12</f>
        <v>47673.4332456</v>
      </c>
      <c r="M28" s="12" t="n">
        <f aca="false">M$5*G28</f>
        <v>140.40323136</v>
      </c>
      <c r="N28" s="12" t="n">
        <f aca="false">N$5*H28</f>
        <v>166.5691713024</v>
      </c>
      <c r="O28" s="12" t="n">
        <f aca="false">O$5*I28</f>
        <v>0.932695302732949</v>
      </c>
      <c r="P28" s="12" t="n">
        <f aca="false">P$5*J28</f>
        <v>591.619458983376</v>
      </c>
    </row>
    <row r="29" customFormat="false" ht="12.8" hidden="false" customHeight="false" outlineLevel="0" collapsed="false">
      <c r="A29" s="7" t="s">
        <v>57</v>
      </c>
      <c r="B29" s="39" t="n">
        <v>1369452</v>
      </c>
      <c r="C29" s="53"/>
      <c r="D29" s="12" t="n">
        <f aca="false">D$5*D13</f>
        <v>14035.5</v>
      </c>
      <c r="E29" s="41" t="n">
        <f aca="false">($D29/$B29)</f>
        <v>0.0102489901069917</v>
      </c>
      <c r="G29" s="12" t="n">
        <f aca="false">G$5*G13</f>
        <v>1462.53366</v>
      </c>
      <c r="H29" s="12" t="n">
        <f aca="false">H$5*H13</f>
        <v>3470.1910688</v>
      </c>
      <c r="I29" s="12" t="n">
        <f aca="false">I$5*I13</f>
        <v>2661.80166305065</v>
      </c>
      <c r="J29" s="12" t="n">
        <f aca="false">J$5*J13</f>
        <v>4365.2676516</v>
      </c>
      <c r="M29" s="12" t="n">
        <f aca="false">M$5*G29</f>
        <v>70.20161568</v>
      </c>
      <c r="N29" s="12" t="n">
        <f aca="false">N$5*H29</f>
        <v>20.8211464128</v>
      </c>
      <c r="O29" s="12" t="n">
        <f aca="false">O$5*I29</f>
        <v>0.116586912841619</v>
      </c>
      <c r="P29" s="12" t="n">
        <f aca="false">P$5*J29</f>
        <v>54.1722529831766</v>
      </c>
    </row>
    <row r="30" customFormat="false" ht="12.8" hidden="false" customHeight="false" outlineLevel="0" collapsed="false">
      <c r="A30" s="7" t="s">
        <v>58</v>
      </c>
      <c r="B30" s="39" t="n">
        <v>1607311</v>
      </c>
      <c r="C30" s="53"/>
      <c r="D30" s="12" t="n">
        <f aca="false">D$5*D14</f>
        <v>33215.9999999999</v>
      </c>
      <c r="E30" s="41" t="n">
        <f aca="false">($D30/$B30)</f>
        <v>0.0206655712553451</v>
      </c>
      <c r="G30" s="53"/>
      <c r="H30" s="53"/>
      <c r="I30" s="53"/>
      <c r="J30" s="53"/>
      <c r="M30" s="12"/>
      <c r="N30" s="12"/>
      <c r="O30" s="12"/>
      <c r="P30" s="12"/>
    </row>
    <row r="31" customFormat="false" ht="12.8" hidden="false" customHeight="false" outlineLevel="0" collapsed="false">
      <c r="A31" s="7" t="s">
        <v>59</v>
      </c>
      <c r="B31" s="39" t="n">
        <v>45824482</v>
      </c>
      <c r="C31" s="53"/>
      <c r="D31" s="12" t="n">
        <f aca="false">D$5*D15</f>
        <v>0</v>
      </c>
      <c r="E31" s="41" t="n">
        <f aca="false">($D31/$B31)</f>
        <v>0</v>
      </c>
      <c r="G31" s="53"/>
      <c r="H31" s="53"/>
      <c r="I31" s="53"/>
      <c r="J31" s="53"/>
      <c r="M31" s="12"/>
      <c r="N31" s="12"/>
      <c r="O31" s="12"/>
      <c r="P31" s="12"/>
    </row>
    <row r="32" customFormat="false" ht="12.8" hidden="false" customHeight="false" outlineLevel="0" collapsed="false">
      <c r="A32" s="7" t="s">
        <v>60</v>
      </c>
      <c r="B32" s="39" t="n">
        <v>20321764</v>
      </c>
      <c r="C32" s="53"/>
      <c r="D32" s="12" t="n">
        <f aca="false">D$5*D16</f>
        <v>0</v>
      </c>
      <c r="E32" s="41" t="n">
        <f aca="false">($D32/$B32)</f>
        <v>0</v>
      </c>
      <c r="G32" s="12" t="n">
        <f aca="false">G$5*G16</f>
        <v>180.543146</v>
      </c>
      <c r="H32" s="12" t="n">
        <f aca="false">H$5*H16</f>
        <v>416.7691667</v>
      </c>
      <c r="I32" s="12" t="n">
        <f aca="false">I$5*I16</f>
        <v>0</v>
      </c>
      <c r="J32" s="12" t="n">
        <f aca="false">J$5*J16</f>
        <v>26346.0132144</v>
      </c>
      <c r="M32" s="12" t="n">
        <f aca="false">M$5*G32</f>
        <v>8.666071008</v>
      </c>
      <c r="N32" s="12" t="n">
        <f aca="false">N$5*H32</f>
        <v>2.5006150002</v>
      </c>
      <c r="O32" s="12" t="n">
        <f aca="false">O$5*I32</f>
        <v>0</v>
      </c>
      <c r="P32" s="12" t="n">
        <f aca="false">P$5*J32</f>
        <v>326.949687134412</v>
      </c>
    </row>
    <row r="33" customFormat="false" ht="12.8" hidden="false" customHeight="false" outlineLevel="0" collapsed="false">
      <c r="A33" s="7" t="s">
        <v>61</v>
      </c>
      <c r="B33" s="39" t="n">
        <v>24805701</v>
      </c>
      <c r="C33" s="53"/>
      <c r="D33" s="12" t="n">
        <f aca="false">D$5*D17</f>
        <v>0</v>
      </c>
      <c r="E33" s="41" t="n">
        <f aca="false">($D33/$B33)</f>
        <v>0</v>
      </c>
      <c r="G33" s="12" t="n">
        <f aca="false">G$5*G17</f>
        <v>16996.847602</v>
      </c>
      <c r="H33" s="12" t="n">
        <f aca="false">H$5*H17</f>
        <v>13961.8122617</v>
      </c>
      <c r="I33" s="12" t="n">
        <f aca="false">I$5*I17</f>
        <v>0</v>
      </c>
      <c r="J33" s="12" t="n">
        <f aca="false">J$5*J17</f>
        <v>305862.844535598</v>
      </c>
      <c r="M33" s="12" t="n">
        <f aca="false">M$5*G33</f>
        <v>815.848684896</v>
      </c>
      <c r="N33" s="12" t="n">
        <f aca="false">N$5*H33</f>
        <v>83.7708735702</v>
      </c>
      <c r="O33" s="12" t="n">
        <f aca="false">O$5*I33</f>
        <v>0</v>
      </c>
      <c r="P33" s="12" t="n">
        <f aca="false">P$5*J33</f>
        <v>3795.70755215051</v>
      </c>
    </row>
    <row r="34" customFormat="false" ht="12.8" hidden="false" customHeight="false" outlineLevel="0" collapsed="false">
      <c r="A34" s="7" t="s">
        <v>62</v>
      </c>
      <c r="B34" s="39" t="n">
        <v>6755317</v>
      </c>
      <c r="C34" s="53"/>
      <c r="D34" s="12" t="n">
        <f aca="false">D$5*D18</f>
        <v>14180.5</v>
      </c>
      <c r="E34" s="41" t="n">
        <f aca="false">($D34/$B34)</f>
        <v>0.00209916129768596</v>
      </c>
      <c r="G34" s="12" t="n">
        <f aca="false">G$5*G18</f>
        <v>6293.218232</v>
      </c>
      <c r="H34" s="12" t="n">
        <f aca="false">H$5*H18</f>
        <v>4167.7097379</v>
      </c>
      <c r="I34" s="12" t="n">
        <f aca="false">I$5*I18</f>
        <v>0</v>
      </c>
      <c r="J34" s="12" t="n">
        <f aca="false">J$5*J18</f>
        <v>103351.023572802</v>
      </c>
      <c r="M34" s="12" t="n">
        <f aca="false">M$5*G34</f>
        <v>302.074475136</v>
      </c>
      <c r="N34" s="12" t="n">
        <f aca="false">N$5*H34</f>
        <v>25.0062584274</v>
      </c>
      <c r="O34" s="12" t="n">
        <f aca="false">O$5*I34</f>
        <v>0</v>
      </c>
      <c r="P34" s="12" t="n">
        <f aca="false">P$5*J34</f>
        <v>1282.56918977327</v>
      </c>
    </row>
    <row r="35" customFormat="false" ht="12.8" hidden="false" customHeight="false" outlineLevel="0" collapsed="false">
      <c r="A35" s="7" t="s">
        <v>63</v>
      </c>
      <c r="B35" s="39" t="n">
        <v>4094904</v>
      </c>
      <c r="C35" s="53"/>
      <c r="D35" s="12" t="n">
        <f aca="false">D$5*D19</f>
        <v>28611.0000000001</v>
      </c>
      <c r="E35" s="41" t="n">
        <f aca="false">($D35/$B35)</f>
        <v>0.00698697698407583</v>
      </c>
      <c r="G35" s="12" t="n">
        <f aca="false">G$5*G19</f>
        <v>1547.51268</v>
      </c>
      <c r="H35" s="12" t="n">
        <f aca="false">H$5*H19</f>
        <v>4075.0963754</v>
      </c>
      <c r="I35" s="12" t="n">
        <f aca="false">I$5*I19</f>
        <v>0</v>
      </c>
      <c r="J35" s="12" t="n">
        <f aca="false">J$5*J19</f>
        <v>49710.0205308</v>
      </c>
      <c r="M35" s="12" t="n">
        <f aca="false">M$5*G35</f>
        <v>74.28060864</v>
      </c>
      <c r="N35" s="12" t="n">
        <f aca="false">N$5*H35</f>
        <v>24.4505782524</v>
      </c>
      <c r="O35" s="12" t="n">
        <f aca="false">O$5*I35</f>
        <v>0</v>
      </c>
      <c r="P35" s="12" t="n">
        <f aca="false">P$5*J35</f>
        <v>616.893171947056</v>
      </c>
    </row>
    <row r="36" customFormat="false" ht="12.8" hidden="false" customHeight="false" outlineLevel="0" collapsed="false">
      <c r="A36" s="7" t="s">
        <v>64</v>
      </c>
      <c r="B36" s="39" t="n">
        <v>1232451</v>
      </c>
      <c r="C36" s="53"/>
      <c r="D36" s="12" t="n">
        <f aca="false">D$5*D20</f>
        <v>17914</v>
      </c>
      <c r="E36" s="41" t="n">
        <f aca="false">($D36/$B36)</f>
        <v>0.014535263470921</v>
      </c>
      <c r="G36" s="12" t="n">
        <f aca="false">G$5*G20</f>
        <v>773.75634</v>
      </c>
      <c r="H36" s="12" t="n">
        <f aca="false">H$5*H20</f>
        <v>509.3825292</v>
      </c>
      <c r="I36" s="12" t="n">
        <f aca="false">I$5*I20</f>
        <v>0</v>
      </c>
      <c r="J36" s="12" t="n">
        <f aca="false">J$5*J20</f>
        <v>57796.7176944</v>
      </c>
      <c r="M36" s="12" t="n">
        <f aca="false">M$5*G36</f>
        <v>37.14030432</v>
      </c>
      <c r="N36" s="12" t="n">
        <f aca="false">N$5*H36</f>
        <v>3.0562951752</v>
      </c>
      <c r="O36" s="12" t="n">
        <f aca="false">O$5*I36</f>
        <v>0</v>
      </c>
      <c r="P36" s="12" t="n">
        <f aca="false">P$5*J36</f>
        <v>717.247752584124</v>
      </c>
    </row>
    <row r="37" customFormat="false" ht="12.8" hidden="false" customHeight="false" outlineLevel="0" collapsed="false">
      <c r="A37" s="7" t="s">
        <v>65</v>
      </c>
      <c r="B37" s="39" t="n">
        <v>1435018</v>
      </c>
      <c r="C37" s="53"/>
      <c r="D37" s="12" t="n">
        <f aca="false">D$5*D21</f>
        <v>45923</v>
      </c>
      <c r="E37" s="41" t="n">
        <f aca="false">($D37/$B37)</f>
        <v>0.032001689177418</v>
      </c>
      <c r="G37" s="53"/>
      <c r="H37" s="53"/>
      <c r="I37" s="53"/>
      <c r="J37" s="53"/>
      <c r="M37" s="12"/>
      <c r="N37" s="12"/>
      <c r="O37" s="12"/>
      <c r="P37" s="12"/>
    </row>
    <row r="38" customFormat="false" ht="12.8" hidden="false" customHeight="false" outlineLevel="0" collapsed="false">
      <c r="A38" s="7"/>
      <c r="B38" s="12"/>
      <c r="C38" s="53"/>
      <c r="D38" s="12"/>
      <c r="E38" s="54"/>
      <c r="G38" s="53"/>
      <c r="H38" s="53"/>
      <c r="I38" s="53"/>
      <c r="J38" s="53"/>
      <c r="M38" s="12"/>
      <c r="N38" s="12"/>
      <c r="O38" s="12"/>
      <c r="P38" s="12"/>
    </row>
    <row r="39" customFormat="false" ht="12.8" hidden="false" customHeight="false" outlineLevel="0" collapsed="false">
      <c r="A39" s="55" t="s">
        <v>67</v>
      </c>
      <c r="B39" s="56" t="n">
        <f aca="false">SUM(B24:B37)</f>
        <v>206139587</v>
      </c>
      <c r="C39" s="57"/>
      <c r="D39" s="56" t="n">
        <f aca="false">SUM(D24:D37)</f>
        <v>187407.5</v>
      </c>
      <c r="F39" s="57"/>
      <c r="G39" s="56" t="n">
        <f aca="false">SUM(G25:G36)</f>
        <v>74543</v>
      </c>
      <c r="H39" s="56" t="n">
        <f aca="false">SUM(H25:H36)</f>
        <v>180709</v>
      </c>
      <c r="I39" s="56" t="n">
        <f aca="false">SUM(I25:I36)</f>
        <v>120870</v>
      </c>
      <c r="J39" s="56" t="n">
        <f aca="false">SUM(J25:J36)</f>
        <v>1185924.1185924</v>
      </c>
      <c r="M39" s="56" t="n">
        <f aca="false">SUM(M25:M36)</f>
        <v>3578.064</v>
      </c>
      <c r="N39" s="56" t="n">
        <f aca="false">SUM(N25:N36)</f>
        <v>1084.254</v>
      </c>
      <c r="O39" s="56" t="n">
        <f aca="false">SUM(O25:O36)</f>
        <v>5.29410600000001</v>
      </c>
      <c r="P39" s="56" t="n">
        <f aca="false">SUM(P25:P36)</f>
        <v>14717.1230950045</v>
      </c>
    </row>
    <row r="40" customFormat="false" ht="12.8" hidden="false" customHeight="false" outlineLevel="0" collapsed="false">
      <c r="B40" s="58"/>
      <c r="C40" s="58"/>
    </row>
    <row r="41" customFormat="false" ht="12.8" hidden="false" customHeight="false" outlineLevel="0" collapsed="false">
      <c r="A41" s="4" t="s">
        <v>68</v>
      </c>
      <c r="B41" s="58"/>
      <c r="C41" s="58"/>
    </row>
    <row r="42" customFormat="false" ht="12.8" hidden="false" customHeight="false" outlineLevel="0" collapsed="false">
      <c r="A42" s="59" t="s">
        <v>69</v>
      </c>
    </row>
    <row r="43" customFormat="false" ht="12.8" hidden="false" customHeight="false" outlineLevel="0" collapsed="false">
      <c r="A43" s="59" t="s">
        <v>70</v>
      </c>
    </row>
    <row r="44" customFormat="false" ht="12.8" hidden="false" customHeight="false" outlineLevel="0" collapsed="false">
      <c r="A44" s="59" t="s">
        <v>71</v>
      </c>
    </row>
    <row r="45" s="4" customFormat="true" ht="12.8" hidden="false" customHeight="false" outlineLevel="0" collapsed="false">
      <c r="A45" s="59" t="s">
        <v>72</v>
      </c>
      <c r="AMI45" s="15"/>
      <c r="AMJ45" s="15"/>
    </row>
    <row r="46" s="4" customFormat="true" ht="12.8" hidden="false" customHeight="false" outlineLevel="0" collapsed="false">
      <c r="A46" s="59" t="s">
        <v>73</v>
      </c>
      <c r="AMI46" s="15"/>
      <c r="AMJ46" s="15"/>
    </row>
    <row r="47" s="4" customFormat="true" ht="12.8" hidden="false" customHeight="false" outlineLevel="0" collapsed="false">
      <c r="ALL47" s="15"/>
      <c r="ALM47" s="15"/>
      <c r="ALN47" s="15"/>
      <c r="ALO47" s="15"/>
      <c r="ALP47" s="15"/>
      <c r="ALQ47" s="15"/>
      <c r="ALR47" s="15"/>
      <c r="ALS47" s="15"/>
      <c r="ALT47" s="15"/>
      <c r="ALU47" s="15"/>
      <c r="ALV47" s="15"/>
      <c r="ALW47" s="15"/>
      <c r="ALX47" s="15"/>
      <c r="ALY47" s="15"/>
      <c r="ALZ47" s="15"/>
      <c r="AMA47" s="15"/>
      <c r="AMB47" s="15"/>
      <c r="AMC47" s="15"/>
      <c r="AMD47" s="15"/>
      <c r="AME47" s="15"/>
      <c r="AMF47" s="15"/>
      <c r="AMG47" s="15"/>
      <c r="AMH47" s="15"/>
      <c r="AMI47" s="15"/>
      <c r="AMJ47" s="15"/>
    </row>
    <row r="48" s="4" customFormat="true" ht="12.8" hidden="false" customHeight="false" outlineLevel="0" collapsed="false">
      <c r="ALL48" s="15"/>
      <c r="ALM48" s="15"/>
      <c r="ALN48" s="15"/>
      <c r="ALO48" s="15"/>
      <c r="ALP48" s="15"/>
      <c r="ALQ48" s="15"/>
      <c r="ALR48" s="15"/>
      <c r="ALS48" s="15"/>
      <c r="ALT48" s="15"/>
      <c r="ALU48" s="15"/>
      <c r="ALV48" s="15"/>
      <c r="ALW48" s="15"/>
      <c r="ALX48" s="15"/>
      <c r="ALY48" s="15"/>
      <c r="ALZ48" s="15"/>
      <c r="AMA48" s="15"/>
      <c r="AMB48" s="15"/>
      <c r="AMC48" s="15"/>
      <c r="AMD48" s="15"/>
      <c r="AME48" s="15"/>
      <c r="AMF48" s="15"/>
      <c r="AMG48" s="15"/>
      <c r="AMH48" s="15"/>
      <c r="AMI48" s="15"/>
      <c r="AMJ48" s="15"/>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BA5427-AD87-4DD1-A638-FAE87476ECCB}"/>
</file>

<file path=customXml/itemProps2.xml><?xml version="1.0" encoding="utf-8"?>
<ds:datastoreItem xmlns:ds="http://schemas.openxmlformats.org/officeDocument/2006/customXml" ds:itemID="{E26FE9AC-89EF-4718-82EE-C76F9C65199A}"/>
</file>

<file path=customXml/itemProps3.xml><?xml version="1.0" encoding="utf-8"?>
<ds:datastoreItem xmlns:ds="http://schemas.openxmlformats.org/officeDocument/2006/customXml" ds:itemID="{24126DF9-8F3B-4B15-9BF8-D1D907798C68}"/>
</file>

<file path=docProps/app.xml><?xml version="1.0" encoding="utf-8"?>
<Properties xmlns="http://schemas.openxmlformats.org/officeDocument/2006/extended-properties" xmlns:vt="http://schemas.openxmlformats.org/officeDocument/2006/docPropsVTypes">
  <Template/>
  <TotalTime>727</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95</cp:revision>
  <dcterms:created xsi:type="dcterms:W3CDTF">2022-05-11T11:17:00Z</dcterms:created>
  <dcterms:modified xsi:type="dcterms:W3CDTF">2022-10-19T11:53:05Z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