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susan_e_lee_manchester_ac_uk/Documents/Tyndall/CAST/Theme 1/Data/FAO/FAOSTAT Analysis/WEU Brazil China World FBS 2019/"/>
    </mc:Choice>
  </mc:AlternateContent>
  <xr:revisionPtr revIDLastSave="253" documentId="8_{14982D40-CCAF-49A9-8EEE-89F8D2BA0EFC}" xr6:coauthVersionLast="47" xr6:coauthVersionMax="47" xr10:uidLastSave="{43D9D894-D2F9-4FCB-83C1-8332C7397681}"/>
  <bookViews>
    <workbookView xWindow="-120" yWindow="-120" windowWidth="29040" windowHeight="15840" tabRatio="997" firstSheet="10" xr2:uid="{3A00953C-485E-4BA0-A1CE-BB2E2F40E862}"/>
  </bookViews>
  <sheets>
    <sheet name="FAO Sweden Summary " sheetId="17" r:id="rId1"/>
    <sheet name="FAO Sweden All (tyr)" sheetId="16" r:id="rId2"/>
    <sheet name="FAO Sweden Animal" sheetId="2" r:id="rId3"/>
    <sheet name="FAO Sweden Fruit &amp; Veg" sheetId="3" r:id="rId4"/>
    <sheet name="FAO Sweden Pulses" sheetId="6" r:id="rId5"/>
    <sheet name="FAO Sweden Oils and Oilcrops" sheetId="13" r:id="rId6"/>
    <sheet name="FAO Sweden Luxuries" sheetId="5" r:id="rId7"/>
    <sheet name="FAO Sweden Staples" sheetId="4" r:id="rId8"/>
    <sheet name="FAO Other- Aquatic Infant food" sheetId="18" r:id="rId9"/>
    <sheet name="FAO Population" sheetId="19" r:id="rId10"/>
    <sheet name="Notes" sheetId="15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7" l="1"/>
  <c r="E9" i="17"/>
  <c r="D33" i="17"/>
  <c r="D35" i="17"/>
  <c r="C45" i="17"/>
  <c r="C44" i="17"/>
  <c r="C43" i="17"/>
  <c r="C42" i="17"/>
  <c r="C41" i="17"/>
  <c r="C40" i="17"/>
  <c r="C39" i="17"/>
  <c r="C38" i="17"/>
  <c r="C37" i="17"/>
  <c r="C36" i="17"/>
  <c r="C35" i="17"/>
  <c r="C46" i="17" s="1"/>
  <c r="E43" i="17"/>
  <c r="E36" i="17"/>
  <c r="C23" i="17"/>
  <c r="E23" i="17" s="1"/>
  <c r="E41" i="17" s="1"/>
  <c r="D23" i="17"/>
  <c r="C24" i="17"/>
  <c r="E29" i="17" s="1"/>
  <c r="E39" i="17" s="1"/>
  <c r="D24" i="17"/>
  <c r="C25" i="17"/>
  <c r="E25" i="17" s="1"/>
  <c r="D25" i="17"/>
  <c r="C26" i="17"/>
  <c r="D26" i="17"/>
  <c r="E26" i="17"/>
  <c r="C27" i="17"/>
  <c r="D27" i="17"/>
  <c r="E27" i="17"/>
  <c r="D28" i="17"/>
  <c r="E28" i="17" s="1"/>
  <c r="D29" i="17"/>
  <c r="C30" i="17"/>
  <c r="D30" i="17"/>
  <c r="E30" i="17"/>
  <c r="C31" i="17"/>
  <c r="E31" i="17" s="1"/>
  <c r="D31" i="17"/>
  <c r="C32" i="17"/>
  <c r="D32" i="17"/>
  <c r="E32" i="17" s="1"/>
  <c r="E35" i="17"/>
  <c r="E37" i="17"/>
  <c r="E38" i="17"/>
  <c r="E40" i="17"/>
  <c r="E42" i="17"/>
  <c r="E44" i="17"/>
  <c r="E45" i="17"/>
  <c r="C33" i="17" l="1"/>
  <c r="E33" i="17" s="1"/>
  <c r="E24" i="17"/>
  <c r="E46" i="17" s="1"/>
  <c r="C5" i="17" l="1"/>
  <c r="C4" i="17"/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" i="2"/>
  <c r="L89" i="16"/>
  <c r="L6" i="18"/>
  <c r="L3" i="18"/>
  <c r="L4" i="18"/>
  <c r="L5" i="18"/>
  <c r="L2" i="18"/>
  <c r="L13" i="4"/>
  <c r="L3" i="4"/>
  <c r="L4" i="4"/>
  <c r="L5" i="4"/>
  <c r="L6" i="4"/>
  <c r="L7" i="4"/>
  <c r="L8" i="4"/>
  <c r="L9" i="4"/>
  <c r="L10" i="4"/>
  <c r="L11" i="4"/>
  <c r="L12" i="4"/>
  <c r="L7" i="5"/>
  <c r="L8" i="5"/>
  <c r="L9" i="5"/>
  <c r="L10" i="5"/>
  <c r="L11" i="5"/>
  <c r="L12" i="5"/>
  <c r="L13" i="5"/>
  <c r="L14" i="5"/>
  <c r="L15" i="5"/>
  <c r="L16" i="5"/>
  <c r="L17" i="5"/>
  <c r="L3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3" i="6"/>
  <c r="L4" i="6"/>
  <c r="L2" i="6"/>
  <c r="L2" i="13"/>
  <c r="L6" i="5"/>
  <c r="L3" i="5"/>
  <c r="L4" i="5"/>
  <c r="L5" i="5"/>
  <c r="L2" i="5"/>
  <c r="L3" i="3"/>
  <c r="L2" i="3"/>
  <c r="D3" i="17" l="1"/>
  <c r="D11" i="17" l="1"/>
  <c r="D18" i="17"/>
  <c r="D16" i="17"/>
  <c r="D5" i="17"/>
  <c r="D15" i="17"/>
  <c r="D8" i="17"/>
  <c r="D7" i="17"/>
  <c r="D4" i="17"/>
  <c r="D13" i="17"/>
  <c r="D19" i="17"/>
  <c r="D17" i="17"/>
  <c r="D6" i="17"/>
  <c r="D14" i="17"/>
  <c r="D20" i="17"/>
  <c r="D12" i="17"/>
  <c r="L2" i="4"/>
  <c r="C20" i="17"/>
  <c r="C18" i="17"/>
  <c r="C19" i="17"/>
  <c r="C13" i="17"/>
  <c r="C16" i="17"/>
  <c r="E20" i="17" l="1"/>
  <c r="E16" i="17"/>
  <c r="E13" i="17"/>
  <c r="E19" i="17"/>
  <c r="E18" i="17"/>
  <c r="L22" i="2"/>
  <c r="C3" i="17" s="1"/>
  <c r="C11" i="17"/>
  <c r="E11" i="17" s="1"/>
  <c r="C15" i="17"/>
  <c r="E15" i="17" s="1"/>
  <c r="C14" i="17"/>
  <c r="E14" i="17" s="1"/>
  <c r="E5" i="17"/>
  <c r="C8" i="17"/>
  <c r="E8" i="17" s="1"/>
  <c r="C17" i="17"/>
  <c r="E17" i="17" s="1"/>
  <c r="L21" i="13"/>
  <c r="C6" i="17" s="1"/>
  <c r="E6" i="17" s="1"/>
  <c r="L17" i="3"/>
  <c r="E4" i="17" s="1"/>
  <c r="L5" i="6"/>
  <c r="C7" i="17" s="1"/>
  <c r="E7" i="17" s="1"/>
  <c r="C12" i="17"/>
  <c r="E12" i="17" s="1"/>
  <c r="E3" i="17" l="1"/>
  <c r="C9" i="17"/>
  <c r="C21" i="17"/>
  <c r="E21" i="17"/>
</calcChain>
</file>

<file path=xl/sharedStrings.xml><?xml version="1.0" encoding="utf-8"?>
<sst xmlns="http://schemas.openxmlformats.org/spreadsheetml/2006/main" count="1685" uniqueCount="247">
  <si>
    <t>Sweden 2019 FAO</t>
  </si>
  <si>
    <t>FAOSTAT 2019 data (1000t/yr))</t>
  </si>
  <si>
    <t>FAOSTAT Pop (2019) 1000 persons</t>
  </si>
  <si>
    <t>FAOSTAT 2019 (g/cap/day)</t>
  </si>
  <si>
    <t>Food category</t>
  </si>
  <si>
    <t>Food Item</t>
  </si>
  <si>
    <t>Animal</t>
  </si>
  <si>
    <t>Fruit and Veg</t>
  </si>
  <si>
    <t>Luxuries</t>
  </si>
  <si>
    <t>Oils and oilcrops</t>
  </si>
  <si>
    <t>Pulses</t>
  </si>
  <si>
    <t>Staples</t>
  </si>
  <si>
    <t>Total</t>
  </si>
  <si>
    <t>Sweden FAO 2019 (g/cap/day)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</si>
  <si>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</si>
  <si>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</si>
  <si>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</si>
  <si>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</si>
  <si>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</si>
  <si>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</si>
  <si>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</si>
  <si>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</si>
  <si>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</si>
  <si>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</si>
  <si>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</si>
  <si>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</si>
  <si>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</si>
  <si>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</si>
  <si>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</si>
  <si>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</si>
  <si>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</si>
  <si>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</si>
  <si>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</si>
  <si>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</si>
  <si>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</si>
  <si>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FAOSTAT (g/cap/day)</t>
  </si>
  <si>
    <t>Dairy</t>
  </si>
  <si>
    <t xml:space="preserve">Meat </t>
  </si>
  <si>
    <t>Fish</t>
  </si>
  <si>
    <t>Other meat and animal fat</t>
  </si>
  <si>
    <t>Soyabeans</t>
  </si>
  <si>
    <t>Fruit and Vegetables excl tree nuts</t>
  </si>
  <si>
    <t>Oils and oil crops excl seeds and soyabean</t>
  </si>
  <si>
    <t xml:space="preserve">Total </t>
  </si>
  <si>
    <t>Domain Code</t>
  </si>
  <si>
    <t>Domain</t>
  </si>
  <si>
    <t>Area Code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</si>
  <si>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</si>
  <si>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</si>
  <si>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</si>
  <si>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</si>
  <si>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</si>
  <si>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</si>
  <si>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</si>
  <si>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</si>
  <si>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</si>
  <si>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</si>
  <si>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</si>
  <si>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FBS</t>
  </si>
  <si>
    <t>Food Balances (2010-)</t>
  </si>
  <si>
    <t>Sweden</t>
  </si>
  <si>
    <t>Food</t>
  </si>
  <si>
    <t>Wheat and products</t>
  </si>
  <si>
    <t>1000 tonnes</t>
  </si>
  <si>
    <t>Im</t>
  </si>
  <si>
    <t>FAO data based on imputation methodology</t>
  </si>
  <si>
    <t>Rice (Milled Equivalent)</t>
  </si>
  <si>
    <t>Barley and products</t>
  </si>
  <si>
    <t>Maize and products</t>
  </si>
  <si>
    <t>Rye and products</t>
  </si>
  <si>
    <t>Oats</t>
  </si>
  <si>
    <t>Cereals, Other</t>
  </si>
  <si>
    <t>Potatoes and products</t>
  </si>
  <si>
    <t>Sweet potatoes</t>
  </si>
  <si>
    <t>Yams</t>
  </si>
  <si>
    <t>Roots, Other</t>
  </si>
  <si>
    <t>Sugar cane</t>
  </si>
  <si>
    <t>Sugar (Raw Equivalent)</t>
  </si>
  <si>
    <t>Sweeteners, Other</t>
  </si>
  <si>
    <t>Honey</t>
  </si>
  <si>
    <t>Nuts and products</t>
  </si>
  <si>
    <t>Groundnuts (Shelled Eq)</t>
  </si>
  <si>
    <t>Rape and Mustardseed</t>
  </si>
  <si>
    <t>Coconuts - Incl Copra</t>
  </si>
  <si>
    <t>Sesame seed</t>
  </si>
  <si>
    <t>Olives (including preserved)</t>
  </si>
  <si>
    <t>Oilcrops, Other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</si>
  <si>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</si>
  <si>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</si>
  <si>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</si>
  <si>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</si>
  <si>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</si>
  <si>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</si>
  <si>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</si>
  <si>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</si>
  <si>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</si>
  <si>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</si>
  <si>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Maize Germ Oil</t>
  </si>
  <si>
    <t>Oilcrops Oil, Other</t>
  </si>
  <si>
    <t>Tomatoes and products</t>
  </si>
  <si>
    <t>Onions</t>
  </si>
  <si>
    <t>Vegetables, other</t>
  </si>
  <si>
    <t>Oranges, Mandarines</t>
  </si>
  <si>
    <t>Lemons, Limes and products</t>
  </si>
  <si>
    <t>Grapefruit and products</t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</si>
  <si>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</si>
  <si>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</si>
  <si>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</si>
  <si>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</si>
  <si>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</si>
  <si>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</si>
  <si>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</si>
  <si>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t>Fruits, other</t>
  </si>
  <si>
    <t>Coffee and products</t>
  </si>
  <si>
    <t>Cocoa Beans and products</t>
  </si>
  <si>
    <t>Tea (including mate)</t>
  </si>
  <si>
    <t>Pepper</t>
  </si>
  <si>
    <t>Pimento</t>
  </si>
  <si>
    <t>Cloves</t>
  </si>
  <si>
    <t>Spices, Other</t>
  </si>
  <si>
    <t>Wine</t>
  </si>
  <si>
    <t>Beer</t>
  </si>
  <si>
    <t>Beverages, Fermented</t>
  </si>
  <si>
    <t>Beverages, Alcoholic</t>
  </si>
  <si>
    <t>Bovine Meat</t>
  </si>
  <si>
    <t>Mutton &amp; Goat Meat</t>
  </si>
  <si>
    <t>Pigmeat</t>
  </si>
  <si>
    <t>Poultry Meat</t>
  </si>
  <si>
    <t>Meat, Other</t>
  </si>
  <si>
    <t>Offals, Edible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</si>
  <si>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</si>
  <si>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</si>
  <si>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</si>
  <si>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</si>
  <si>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</si>
  <si>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</si>
  <si>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</si>
  <si>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</si>
  <si>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</si>
  <si>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</si>
  <si>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</si>
  <si>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</si>
  <si>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</si>
  <si>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</si>
  <si>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Animals, Others</t>
  </si>
  <si>
    <t>Aquatic Plants</t>
  </si>
  <si>
    <t>Infant food</t>
  </si>
  <si>
    <t>Miscellaneous</t>
  </si>
  <si>
    <t>2731</t>
  </si>
  <si>
    <t>2732</t>
  </si>
  <si>
    <t>2733</t>
  </si>
  <si>
    <t>2734</t>
  </si>
  <si>
    <t>2735</t>
  </si>
  <si>
    <t>2736</t>
  </si>
  <si>
    <t>2740</t>
  </si>
  <si>
    <t>2743</t>
  </si>
  <si>
    <t>2737</t>
  </si>
  <si>
    <t>2781</t>
  </si>
  <si>
    <t>2782</t>
  </si>
  <si>
    <t>2744</t>
  </si>
  <si>
    <t>2848</t>
  </si>
  <si>
    <t>2761</t>
  </si>
  <si>
    <t>2762</t>
  </si>
  <si>
    <t>2763</t>
  </si>
  <si>
    <t>2764</t>
  </si>
  <si>
    <t>2765</t>
  </si>
  <si>
    <t>2766</t>
  </si>
  <si>
    <t>2767</t>
  </si>
  <si>
    <t>2551</t>
  </si>
  <si>
    <t>2601</t>
  </si>
  <si>
    <t>2602</t>
  </si>
  <si>
    <t>2605</t>
  </si>
  <si>
    <t>Vegetables, Other</t>
  </si>
  <si>
    <t>2611</t>
  </si>
  <si>
    <t>2612</t>
  </si>
  <si>
    <t>2613</t>
  </si>
  <si>
    <t>2614</t>
  </si>
  <si>
    <t>2615</t>
  </si>
  <si>
    <t>2617</t>
  </si>
  <si>
    <t>2618</t>
  </si>
  <si>
    <t>2619</t>
  </si>
  <si>
    <t>2620</t>
  </si>
  <si>
    <t>2625</t>
  </si>
  <si>
    <t>Fruits, Other</t>
  </si>
  <si>
    <t>2546</t>
  </si>
  <si>
    <t>2547</t>
  </si>
  <si>
    <t>2549</t>
  </si>
  <si>
    <t>2555</t>
  </si>
  <si>
    <t>2556</t>
  </si>
  <si>
    <t>2558</t>
  </si>
  <si>
    <t>2560</t>
  </si>
  <si>
    <t>2561</t>
  </si>
  <si>
    <t>2563</t>
  </si>
  <si>
    <t>2570</t>
  </si>
  <si>
    <t>2571</t>
  </si>
  <si>
    <t>2572</t>
  </si>
  <si>
    <t>2573</t>
  </si>
  <si>
    <t>2575</t>
  </si>
  <si>
    <t>2576</t>
  </si>
  <si>
    <t>2577</t>
  </si>
  <si>
    <t>2578</t>
  </si>
  <si>
    <t>2579</t>
  </si>
  <si>
    <t>2580</t>
  </si>
  <si>
    <t>2581</t>
  </si>
  <si>
    <t>Ricebran Oil</t>
  </si>
  <si>
    <t>2536</t>
  </si>
  <si>
    <t>2542</t>
  </si>
  <si>
    <t>2543</t>
  </si>
  <si>
    <t>2745</t>
  </si>
  <si>
    <t>2630</t>
  </si>
  <si>
    <t>2633</t>
  </si>
  <si>
    <t>2635</t>
  </si>
  <si>
    <t>2640</t>
  </si>
  <si>
    <t>2641</t>
  </si>
  <si>
    <t>2642</t>
  </si>
  <si>
    <t>2645</t>
  </si>
  <si>
    <t>2655</t>
  </si>
  <si>
    <t>2656</t>
  </si>
  <si>
    <t>2657</t>
  </si>
  <si>
    <t>2658</t>
  </si>
  <si>
    <t>2511</t>
  </si>
  <si>
    <t>2805</t>
  </si>
  <si>
    <t>2513</t>
  </si>
  <si>
    <t>2514</t>
  </si>
  <si>
    <t>2515</t>
  </si>
  <si>
    <t>2516</t>
  </si>
  <si>
    <t>2520</t>
  </si>
  <si>
    <t>2531</t>
  </si>
  <si>
    <t>2533</t>
  </si>
  <si>
    <t>2535</t>
  </si>
  <si>
    <t>2534</t>
  </si>
  <si>
    <t>Food Balances (-2013, old methodology and population)</t>
  </si>
  <si>
    <t>210</t>
  </si>
  <si>
    <t>5142</t>
  </si>
  <si>
    <t>2769</t>
  </si>
  <si>
    <t>2775</t>
  </si>
  <si>
    <t>2680</t>
  </si>
  <si>
    <t>Total Population - Both sexes</t>
  </si>
  <si>
    <t>Population</t>
  </si>
  <si>
    <t>1000 persons</t>
  </si>
  <si>
    <t>*</t>
  </si>
  <si>
    <t>Unofficial figure</t>
  </si>
  <si>
    <t>Source:</t>
  </si>
  <si>
    <t>FAO food data extracted from Food Balances</t>
  </si>
  <si>
    <t>https://www.fao.org/faostat/en/#data/FBSH</t>
  </si>
  <si>
    <t>New Food Balances (2014 onwards)</t>
  </si>
  <si>
    <t>Selected all items and elements  including population for country/region of interest for selected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</si>
</sst>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34343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 applyProtection="1">
      <alignment horizontal="right" vertical="top"/>
      <protection locked="0"/>
    </xf>
    <xf numFmtId="0" fontId="2" fillId="0" borderId="0" xfId="0" applyFont="1" applyAlignment="1">
      <alignment vertical="center"/>
    </xf>
    <xf numFmtId="2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88AC-FB5B-48D7-9240-BCC66B35E0AD}">
  <dimension ref="A1:I47"/>
  <sheetViews>
    <sheetView tabSelected="1" topLeftCell="A2" workbookViewId="0">
      <selection activeCell="A21" sqref="A21"/>
    </sheetView>
  </sheetViews>
  <sheetFormatPr defaultRowHeight="15"/>
  <cols>
    <col min="1" max="1" width="15" customWidth="1"/>
    <col min="2" max="2" width="27.28515625" customWidth="1"/>
    <col min="3" max="3" width="10.28515625" customWidth="1"/>
    <col min="5" max="5" width="15.7109375" customWidth="1"/>
  </cols>
  <sheetData>
    <row r="1" spans="1:5" ht="75">
      <c r="A1" s="4" t="s">
        <v>0</v>
      </c>
      <c r="C1" s="16" t="s">
        <v>1</v>
      </c>
      <c r="D1" s="16" t="s">
        <v>2</v>
      </c>
      <c r="E1" s="16" t="s">
        <v>3</v>
      </c>
    </row>
    <row r="2" spans="1:5">
      <c r="A2" s="4" t="s">
        <v>4</v>
      </c>
      <c r="B2" s="4" t="s">
        <v>5</v>
      </c>
    </row>
    <row r="3" spans="1:5">
      <c r="A3" t="s">
        <v>6</v>
      </c>
      <c r="C3" s="8">
        <f>'FAO Sweden Animal'!L22</f>
        <v>3243.0200000000009</v>
      </c>
      <c r="D3">
        <f>'FAO Population'!L2</f>
        <v>10036</v>
      </c>
      <c r="E3" s="8">
        <f>C3*10^6/D3/365</f>
        <v>885.31150870564625</v>
      </c>
    </row>
    <row r="4" spans="1:5">
      <c r="A4" t="s">
        <v>7</v>
      </c>
      <c r="C4" s="8">
        <f>'FAO Sweden Fruit &amp; Veg'!L17+'FAO Other- Aquatic Infant food'!L3</f>
        <v>1457</v>
      </c>
      <c r="D4">
        <f t="shared" ref="D4:D8" si="0">$D$3</f>
        <v>10036</v>
      </c>
      <c r="E4" s="8">
        <f t="shared" ref="E4:E33" si="1">C4*10^6/D4/365</f>
        <v>397.74619588658908</v>
      </c>
    </row>
    <row r="5" spans="1:5">
      <c r="A5" t="s">
        <v>8</v>
      </c>
      <c r="C5" s="8">
        <f>'FAO Sweden Luxuries'!L17+'FAO Other- Aquatic Infant food'!L6-'FAO Other- Aquatic Infant food'!L3</f>
        <v>1449.02</v>
      </c>
      <c r="D5">
        <f t="shared" si="0"/>
        <v>10036</v>
      </c>
      <c r="E5" s="8">
        <f>C5*10^6/D5/365</f>
        <v>395.56773696883005</v>
      </c>
    </row>
    <row r="6" spans="1:5">
      <c r="A6" t="s">
        <v>9</v>
      </c>
      <c r="C6" s="8">
        <f>'FAO Sweden Oils and Oilcrops'!$L$21</f>
        <v>108</v>
      </c>
      <c r="D6">
        <f t="shared" si="0"/>
        <v>10036</v>
      </c>
      <c r="E6" s="8">
        <f>C6*10^6/D6/365</f>
        <v>29.482902646363502</v>
      </c>
    </row>
    <row r="7" spans="1:5">
      <c r="A7" t="s">
        <v>10</v>
      </c>
      <c r="C7" s="8">
        <f>'FAO Sweden Pulses'!$L$5</f>
        <v>18</v>
      </c>
      <c r="D7">
        <f t="shared" si="0"/>
        <v>10036</v>
      </c>
      <c r="E7" s="8">
        <f t="shared" si="1"/>
        <v>4.9138171077272501</v>
      </c>
    </row>
    <row r="8" spans="1:5">
      <c r="A8" t="s">
        <v>11</v>
      </c>
      <c r="C8" s="8">
        <f>'FAO Sweden Staples'!$L$13</f>
        <v>1650</v>
      </c>
      <c r="D8">
        <f t="shared" si="0"/>
        <v>10036</v>
      </c>
      <c r="E8" s="8">
        <f t="shared" si="1"/>
        <v>450.43323487499794</v>
      </c>
    </row>
    <row r="9" spans="1:5">
      <c r="A9" s="5" t="s">
        <v>12</v>
      </c>
      <c r="C9" s="9">
        <f>SUM(C3:C8)</f>
        <v>7925.0400000000009</v>
      </c>
      <c r="E9" s="9">
        <f>SUM(E3:E8)</f>
        <v>2163.4553961901543</v>
      </c>
    </row>
    <row r="10" spans="1:5" ht="75">
      <c r="A10" s="4" t="s">
        <v>4</v>
      </c>
      <c r="B10" s="4" t="s">
        <v>5</v>
      </c>
      <c r="C10" s="16" t="s">
        <v>1</v>
      </c>
      <c r="D10" s="16" t="s">
        <v>2</v>
      </c>
      <c r="E10" s="16" t="s">
        <v>13</v>
      </c>
    </row>
    <row r="11" spans="1:5">
      <c r="A11" t="s">
        <v>6</v>
      </c>
      <c r="B11" t="s">
        <v>14</v>
      </c>
      <c r="C11" s="8">
        <f>'FAO Sweden Animal'!L8+'FAO Sweden Animal'!L9</f>
        <v>158</v>
      </c>
      <c r="D11">
        <f t="shared" ref="D11:D20" si="2">$D$3</f>
        <v>10036</v>
      </c>
      <c r="E11" s="8">
        <f t="shared" si="1"/>
        <v>43.132394612272527</v>
      </c>
    </row>
    <row r="12" spans="1:5">
      <c r="B12" t="s">
        <v>15</v>
      </c>
      <c r="C12" s="8">
        <f>'FAO Sweden Animal'!L2</f>
        <v>224</v>
      </c>
      <c r="D12">
        <f t="shared" si="2"/>
        <v>10036</v>
      </c>
      <c r="E12" s="8">
        <f t="shared" si="1"/>
        <v>61.149724007272447</v>
      </c>
    </row>
    <row r="13" spans="1:5">
      <c r="B13" t="s">
        <v>16</v>
      </c>
      <c r="C13" s="8">
        <f>'FAO Sweden Animal'!L13</f>
        <v>140</v>
      </c>
      <c r="D13">
        <f t="shared" si="2"/>
        <v>10036</v>
      </c>
      <c r="E13" s="8">
        <f t="shared" si="1"/>
        <v>38.21857750454528</v>
      </c>
    </row>
    <row r="14" spans="1:5">
      <c r="B14" t="s">
        <v>17</v>
      </c>
      <c r="C14" s="8">
        <f>'FAO Sweden Animal'!L15+'FAO Sweden Animal'!L16+'FAO Sweden Animal'!L17+'FAO Sweden Animal'!L18+'FAO Sweden Animal'!L19+'FAO Sweden Animal'!L20+'FAO Sweden Animal'!L21</f>
        <v>325.01</v>
      </c>
      <c r="D14">
        <f t="shared" si="2"/>
        <v>10036</v>
      </c>
      <c r="E14" s="8">
        <f t="shared" si="1"/>
        <v>88.724427676801866</v>
      </c>
    </row>
    <row r="15" spans="1:5">
      <c r="B15" t="s">
        <v>18</v>
      </c>
      <c r="C15" s="8">
        <f>'FAO Sweden Animal'!L11+'FAO Sweden Animal'!L12</f>
        <v>0.01</v>
      </c>
      <c r="D15">
        <f t="shared" si="2"/>
        <v>10036</v>
      </c>
      <c r="E15" s="8">
        <f t="shared" si="1"/>
        <v>2.7298983931818058E-3</v>
      </c>
    </row>
    <row r="16" spans="1:5">
      <c r="B16" t="s">
        <v>19</v>
      </c>
      <c r="C16" s="8">
        <f>'FAO Sweden Animal'!L14</f>
        <v>1831</v>
      </c>
      <c r="D16">
        <f t="shared" si="2"/>
        <v>10036</v>
      </c>
      <c r="E16" s="8">
        <f t="shared" si="1"/>
        <v>499.84439579158862</v>
      </c>
    </row>
    <row r="17" spans="1:9">
      <c r="B17" t="s">
        <v>20</v>
      </c>
      <c r="C17" s="8">
        <f>'FAO Sweden Animal'!L6+'FAO Sweden Animal'!L7+'FAO Sweden Animal'!L10</f>
        <v>83</v>
      </c>
      <c r="D17">
        <f t="shared" si="2"/>
        <v>10036</v>
      </c>
      <c r="E17" s="8">
        <f t="shared" si="1"/>
        <v>22.658156663408988</v>
      </c>
    </row>
    <row r="18" spans="1:9">
      <c r="B18" t="s">
        <v>21</v>
      </c>
      <c r="C18" s="8">
        <f>'FAO Sweden Animal'!L4</f>
        <v>296</v>
      </c>
      <c r="D18">
        <f t="shared" si="2"/>
        <v>10036</v>
      </c>
      <c r="E18" s="8">
        <f t="shared" si="1"/>
        <v>80.804992438181458</v>
      </c>
    </row>
    <row r="19" spans="1:9">
      <c r="B19" t="s">
        <v>22</v>
      </c>
      <c r="C19" s="8">
        <f>'FAO Sweden Animal'!L5</f>
        <v>172</v>
      </c>
      <c r="D19">
        <f t="shared" si="2"/>
        <v>10036</v>
      </c>
      <c r="E19" s="8">
        <f t="shared" si="1"/>
        <v>46.954252362727061</v>
      </c>
    </row>
    <row r="20" spans="1:9">
      <c r="B20" t="s">
        <v>23</v>
      </c>
      <c r="C20" s="8">
        <f>'FAO Sweden Animal'!L3</f>
        <v>14</v>
      </c>
      <c r="D20">
        <f t="shared" si="2"/>
        <v>10036</v>
      </c>
      <c r="E20" s="8">
        <f t="shared" si="1"/>
        <v>3.8218577504545279</v>
      </c>
    </row>
    <row r="21" spans="1:9">
      <c r="A21" s="10" t="s">
        <v>12</v>
      </c>
      <c r="C21" s="9">
        <f>SUM(C11:C20)</f>
        <v>3243.02</v>
      </c>
      <c r="E21" s="9">
        <f>SUM(E11:E20)</f>
        <v>885.31150870564602</v>
      </c>
    </row>
    <row r="22" spans="1:9" ht="75">
      <c r="A22" s="4" t="s">
        <v>4</v>
      </c>
      <c r="B22" s="4" t="s">
        <v>5</v>
      </c>
      <c r="C22" s="16" t="s">
        <v>1</v>
      </c>
      <c r="D22" s="16" t="s">
        <v>2</v>
      </c>
      <c r="E22" s="16" t="s">
        <v>13</v>
      </c>
    </row>
    <row r="23" spans="1:9">
      <c r="A23" t="s">
        <v>7</v>
      </c>
      <c r="B23" t="s">
        <v>24</v>
      </c>
      <c r="C23" s="12">
        <f>'FAO Sweden Fruit &amp; Veg'!L2</f>
        <v>21</v>
      </c>
      <c r="D23">
        <f t="shared" ref="D23:D33" si="3">$D$3</f>
        <v>10036</v>
      </c>
      <c r="E23" s="8">
        <f t="shared" si="1"/>
        <v>5.7327866256817925</v>
      </c>
    </row>
    <row r="24" spans="1:9" ht="15.75">
      <c r="A24" t="s">
        <v>25</v>
      </c>
      <c r="B24" t="s">
        <v>26</v>
      </c>
      <c r="C24" s="12">
        <f>'FAO Sweden Oils and Oilcrops'!L3</f>
        <v>14</v>
      </c>
      <c r="D24">
        <f t="shared" si="3"/>
        <v>10036</v>
      </c>
      <c r="E24" s="8">
        <f t="shared" si="1"/>
        <v>3.8218577504545279</v>
      </c>
      <c r="I24" s="18"/>
    </row>
    <row r="25" spans="1:9">
      <c r="A25" s="11"/>
      <c r="B25" t="s">
        <v>27</v>
      </c>
      <c r="C25" s="12">
        <f>'FAO Sweden Oils and Oilcrops'!L8+'FAO Sweden Oils and Oilcrops'!L15</f>
        <v>0</v>
      </c>
      <c r="D25">
        <f t="shared" si="3"/>
        <v>10036</v>
      </c>
      <c r="E25" s="8">
        <f t="shared" si="1"/>
        <v>0</v>
      </c>
    </row>
    <row r="26" spans="1:9">
      <c r="B26" t="s">
        <v>28</v>
      </c>
      <c r="C26" s="12">
        <f>'FAO Sweden Oils and Oilcrops'!L6</f>
        <v>1</v>
      </c>
      <c r="D26">
        <f t="shared" si="3"/>
        <v>10036</v>
      </c>
      <c r="E26" s="8">
        <f t="shared" si="1"/>
        <v>0.27298983931818055</v>
      </c>
    </row>
    <row r="27" spans="1:9">
      <c r="B27" t="s">
        <v>29</v>
      </c>
      <c r="C27" s="12">
        <f>'FAO Sweden Oils and Oilcrops'!L2</f>
        <v>3</v>
      </c>
      <c r="D27">
        <f t="shared" si="3"/>
        <v>10036</v>
      </c>
      <c r="E27" s="8">
        <f t="shared" si="1"/>
        <v>0.81896951795454176</v>
      </c>
    </row>
    <row r="28" spans="1:9">
      <c r="B28" t="s">
        <v>30</v>
      </c>
      <c r="C28" s="12">
        <v>0</v>
      </c>
      <c r="D28">
        <f t="shared" si="3"/>
        <v>10036</v>
      </c>
      <c r="E28" s="8">
        <f t="shared" si="1"/>
        <v>0</v>
      </c>
      <c r="F28" s="11"/>
    </row>
    <row r="29" spans="1:9">
      <c r="B29" t="s">
        <v>31</v>
      </c>
      <c r="C29" s="7">
        <f>C24+C26+C28+C23</f>
        <v>36</v>
      </c>
      <c r="D29">
        <f t="shared" si="3"/>
        <v>10036</v>
      </c>
      <c r="E29" s="9">
        <f t="shared" si="1"/>
        <v>9.8276342154545002</v>
      </c>
      <c r="F29" s="11"/>
    </row>
    <row r="30" spans="1:9">
      <c r="A30" t="s">
        <v>10</v>
      </c>
      <c r="B30" s="13" t="s">
        <v>32</v>
      </c>
      <c r="C30" s="12">
        <f>'FAO Sweden Pulses'!L2</f>
        <v>2</v>
      </c>
      <c r="D30">
        <f t="shared" si="3"/>
        <v>10036</v>
      </c>
      <c r="E30" s="8">
        <f t="shared" si="1"/>
        <v>0.5459796786363611</v>
      </c>
    </row>
    <row r="31" spans="1:9">
      <c r="B31" s="13" t="s">
        <v>33</v>
      </c>
      <c r="C31" s="12">
        <f>'FAO Sweden Pulses'!L3</f>
        <v>13</v>
      </c>
      <c r="D31">
        <f t="shared" si="3"/>
        <v>10036</v>
      </c>
      <c r="E31" s="8">
        <f t="shared" si="1"/>
        <v>3.5488679111363477</v>
      </c>
    </row>
    <row r="32" spans="1:9">
      <c r="B32" s="13" t="s">
        <v>34</v>
      </c>
      <c r="C32" s="12">
        <f>'FAO Sweden Pulses'!L4</f>
        <v>3</v>
      </c>
      <c r="D32">
        <f t="shared" si="3"/>
        <v>10036</v>
      </c>
      <c r="E32" s="8">
        <f t="shared" si="1"/>
        <v>0.81896951795454176</v>
      </c>
    </row>
    <row r="33" spans="1:5">
      <c r="C33" s="7">
        <f>SUM(C30:C32)</f>
        <v>18</v>
      </c>
      <c r="D33">
        <f t="shared" si="3"/>
        <v>10036</v>
      </c>
      <c r="E33" s="9">
        <f t="shared" si="1"/>
        <v>4.9138171077272501</v>
      </c>
    </row>
    <row r="34" spans="1:5" ht="75">
      <c r="A34" s="4" t="s">
        <v>4</v>
      </c>
      <c r="B34" s="4" t="s">
        <v>5</v>
      </c>
      <c r="C34" s="16" t="s">
        <v>1</v>
      </c>
      <c r="D34" s="16" t="s">
        <v>2</v>
      </c>
      <c r="E34" s="4" t="s">
        <v>35</v>
      </c>
    </row>
    <row r="35" spans="1:5">
      <c r="B35" t="s">
        <v>36</v>
      </c>
      <c r="C35" s="8">
        <f>C11+C16</f>
        <v>1989</v>
      </c>
      <c r="D35">
        <f>D32</f>
        <v>10036</v>
      </c>
      <c r="E35" s="8">
        <f>E11+E16</f>
        <v>542.97679040386117</v>
      </c>
    </row>
    <row r="36" spans="1:5">
      <c r="B36" t="s">
        <v>37</v>
      </c>
      <c r="C36" s="8">
        <f>C12+C13+C18+C19+C20</f>
        <v>846</v>
      </c>
      <c r="D36">
        <v>10036</v>
      </c>
      <c r="E36" s="8">
        <f>E12+E13+E18+E19+E20</f>
        <v>230.94940406318076</v>
      </c>
    </row>
    <row r="37" spans="1:5">
      <c r="B37" t="s">
        <v>38</v>
      </c>
      <c r="C37" s="8">
        <f>C14</f>
        <v>325.01</v>
      </c>
      <c r="D37">
        <v>10036</v>
      </c>
      <c r="E37" s="8">
        <f>E14</f>
        <v>88.724427676801866</v>
      </c>
    </row>
    <row r="38" spans="1:5">
      <c r="B38" t="s">
        <v>39</v>
      </c>
      <c r="C38" s="8">
        <f>C17+C15</f>
        <v>83.01</v>
      </c>
      <c r="D38">
        <v>10036</v>
      </c>
      <c r="E38" s="8">
        <f>E17+E15</f>
        <v>22.660886561802169</v>
      </c>
    </row>
    <row r="39" spans="1:5">
      <c r="B39" t="s">
        <v>31</v>
      </c>
      <c r="C39" s="8">
        <f>C29</f>
        <v>36</v>
      </c>
      <c r="D39">
        <v>10036</v>
      </c>
      <c r="E39" s="8">
        <f>E29</f>
        <v>9.8276342154545002</v>
      </c>
    </row>
    <row r="40" spans="1:5">
      <c r="B40" t="s">
        <v>40</v>
      </c>
      <c r="C40" s="8">
        <f>C27</f>
        <v>3</v>
      </c>
      <c r="D40">
        <v>10036</v>
      </c>
      <c r="E40" s="8">
        <f>E27</f>
        <v>0.81896951795454176</v>
      </c>
    </row>
    <row r="41" spans="1:5">
      <c r="B41" t="s">
        <v>41</v>
      </c>
      <c r="C41" s="8">
        <f>C4-C23</f>
        <v>1436</v>
      </c>
      <c r="D41">
        <v>10036</v>
      </c>
      <c r="E41" s="8">
        <f>E4-E23</f>
        <v>392.01340926090728</v>
      </c>
    </row>
    <row r="42" spans="1:5">
      <c r="B42" t="s">
        <v>8</v>
      </c>
      <c r="C42" s="8">
        <f>C5</f>
        <v>1449.02</v>
      </c>
      <c r="D42">
        <v>10036</v>
      </c>
      <c r="E42" s="8">
        <f>E5</f>
        <v>395.56773696883005</v>
      </c>
    </row>
    <row r="43" spans="1:5">
      <c r="B43" t="s">
        <v>42</v>
      </c>
      <c r="C43" s="8">
        <f>C6-C24-C26-C27-C28</f>
        <v>90</v>
      </c>
      <c r="D43">
        <v>10036</v>
      </c>
      <c r="E43" s="8">
        <f>E6-E27-E28-E26-E24</f>
        <v>24.569085538636251</v>
      </c>
    </row>
    <row r="44" spans="1:5">
      <c r="B44" t="s">
        <v>10</v>
      </c>
      <c r="C44" s="8">
        <f>C7</f>
        <v>18</v>
      </c>
      <c r="D44">
        <v>10036</v>
      </c>
      <c r="E44" s="8">
        <f>E7</f>
        <v>4.9138171077272501</v>
      </c>
    </row>
    <row r="45" spans="1:5">
      <c r="B45" t="s">
        <v>11</v>
      </c>
      <c r="C45" s="8">
        <f>C8</f>
        <v>1650</v>
      </c>
      <c r="D45">
        <v>10036</v>
      </c>
      <c r="E45" s="8">
        <f>E8</f>
        <v>450.43323487499794</v>
      </c>
    </row>
    <row r="46" spans="1:5">
      <c r="A46" t="s">
        <v>43</v>
      </c>
      <c r="C46" s="9">
        <f>SUM(C35:C45)</f>
        <v>7925.0400000000009</v>
      </c>
      <c r="E46" s="9">
        <f>SUM(E35:E45)</f>
        <v>2163.4553961901538</v>
      </c>
    </row>
    <row r="47" spans="1:5">
      <c r="C47" s="1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938DD-8751-4430-821D-6A3FBCEA1E46}">
  <dimension ref="A1:N2"/>
  <sheetViews>
    <sheetView workbookViewId="0">
      <selection activeCell="L2" sqref="L2"/>
    </sheetView>
  </sheetViews>
  <sheetFormatPr defaultRowHeight="15"/>
  <sheetData>
    <row r="1" spans="1:14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</row>
    <row r="2" spans="1:14">
      <c r="A2" t="s">
        <v>58</v>
      </c>
      <c r="B2" t="s">
        <v>59</v>
      </c>
      <c r="C2">
        <v>210</v>
      </c>
      <c r="D2" t="s">
        <v>60</v>
      </c>
      <c r="E2">
        <v>511</v>
      </c>
      <c r="F2" t="s">
        <v>237</v>
      </c>
      <c r="G2">
        <v>2501</v>
      </c>
      <c r="H2" t="s">
        <v>238</v>
      </c>
      <c r="I2">
        <v>2019</v>
      </c>
      <c r="J2">
        <v>2019</v>
      </c>
      <c r="K2" t="s">
        <v>239</v>
      </c>
      <c r="L2">
        <v>10036</v>
      </c>
      <c r="M2" t="s">
        <v>240</v>
      </c>
      <c r="N2" t="s">
        <v>241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47D2F-F8F7-4F3B-A6DF-C0E61F8D38DD}">
  <dimension ref="A1:G2"/>
  <sheetViews>
    <sheetView workbookViewId="0">
      <selection activeCell="P2" sqref="A1:P2"/>
    </sheetView>
  </sheetViews>
  <sheetFormatPr defaultRowHeight="15"/>
  <sheetData>
    <row r="1" spans="1:7">
      <c r="A1" t="s">
        <v>242</v>
      </c>
      <c r="B1" t="s">
        <v>243</v>
      </c>
      <c r="G1" t="s">
        <v>244</v>
      </c>
    </row>
    <row r="2" spans="1:7">
      <c r="B2" s="14" t="s">
        <v>245</v>
      </c>
      <c r="G2" t="s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4A807-FA19-4E59-8FA7-4B13D6CFD4F5}">
  <dimension ref="A1:N64713"/>
  <sheetViews>
    <sheetView workbookViewId="0">
      <selection activeCell="M6" sqref="M6:M24"/>
    </sheetView>
  </sheetViews>
  <sheetFormatPr defaultRowHeight="15"/>
  <cols>
    <col min="12" max="12" width="9.5703125" style="15" bestFit="1" customWidth="1"/>
  </cols>
  <sheetData>
    <row r="1" spans="1:14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</row>
    <row r="2" spans="1:14">
      <c r="A2" t="s">
        <v>58</v>
      </c>
      <c r="B2" t="s">
        <v>59</v>
      </c>
      <c r="C2">
        <v>210</v>
      </c>
      <c r="D2" t="s">
        <v>60</v>
      </c>
      <c r="E2">
        <v>5142</v>
      </c>
      <c r="F2" t="s">
        <v>61</v>
      </c>
      <c r="G2">
        <v>2511</v>
      </c>
      <c r="H2" t="s">
        <v>62</v>
      </c>
      <c r="I2">
        <v>2019</v>
      </c>
      <c r="J2">
        <v>2019</v>
      </c>
      <c r="K2" t="s">
        <v>63</v>
      </c>
      <c r="L2">
        <v>876</v>
      </c>
      <c r="M2" t="s">
        <v>64</v>
      </c>
      <c r="N2" t="s">
        <v>65</v>
      </c>
    </row>
    <row r="3" spans="1:14">
      <c r="A3" t="s">
        <v>58</v>
      </c>
      <c r="B3" t="s">
        <v>59</v>
      </c>
      <c r="C3">
        <v>210</v>
      </c>
      <c r="D3" t="s">
        <v>60</v>
      </c>
      <c r="E3">
        <v>5142</v>
      </c>
      <c r="F3" t="s">
        <v>61</v>
      </c>
      <c r="G3">
        <v>2805</v>
      </c>
      <c r="H3" t="s">
        <v>66</v>
      </c>
      <c r="I3">
        <v>2019</v>
      </c>
      <c r="J3">
        <v>2019</v>
      </c>
      <c r="K3" t="s">
        <v>63</v>
      </c>
      <c r="L3">
        <v>61</v>
      </c>
      <c r="M3" t="s">
        <v>64</v>
      </c>
      <c r="N3" t="s">
        <v>65</v>
      </c>
    </row>
    <row r="4" spans="1:14">
      <c r="A4" t="s">
        <v>58</v>
      </c>
      <c r="B4" t="s">
        <v>59</v>
      </c>
      <c r="C4">
        <v>210</v>
      </c>
      <c r="D4" t="s">
        <v>60</v>
      </c>
      <c r="E4">
        <v>5142</v>
      </c>
      <c r="F4" t="s">
        <v>61</v>
      </c>
      <c r="G4">
        <v>2513</v>
      </c>
      <c r="H4" t="s">
        <v>67</v>
      </c>
      <c r="I4">
        <v>2019</v>
      </c>
      <c r="J4">
        <v>2019</v>
      </c>
      <c r="K4" t="s">
        <v>63</v>
      </c>
      <c r="L4">
        <v>19</v>
      </c>
      <c r="M4" t="s">
        <v>64</v>
      </c>
      <c r="N4" t="s">
        <v>65</v>
      </c>
    </row>
    <row r="5" spans="1:14">
      <c r="A5" t="s">
        <v>58</v>
      </c>
      <c r="B5" t="s">
        <v>59</v>
      </c>
      <c r="C5">
        <v>210</v>
      </c>
      <c r="D5" t="s">
        <v>60</v>
      </c>
      <c r="E5">
        <v>5142</v>
      </c>
      <c r="F5" t="s">
        <v>61</v>
      </c>
      <c r="G5">
        <v>2514</v>
      </c>
      <c r="H5" t="s">
        <v>68</v>
      </c>
      <c r="I5">
        <v>2019</v>
      </c>
      <c r="J5">
        <v>2019</v>
      </c>
      <c r="K5" t="s">
        <v>63</v>
      </c>
      <c r="L5">
        <v>25</v>
      </c>
      <c r="M5" t="s">
        <v>64</v>
      </c>
      <c r="N5" t="s">
        <v>65</v>
      </c>
    </row>
    <row r="6" spans="1:14">
      <c r="A6" t="s">
        <v>58</v>
      </c>
      <c r="B6" t="s">
        <v>59</v>
      </c>
      <c r="C6">
        <v>210</v>
      </c>
      <c r="D6" t="s">
        <v>60</v>
      </c>
      <c r="E6">
        <v>5142</v>
      </c>
      <c r="F6" t="s">
        <v>61</v>
      </c>
      <c r="G6">
        <v>2515</v>
      </c>
      <c r="H6" t="s">
        <v>69</v>
      </c>
      <c r="I6">
        <v>2019</v>
      </c>
      <c r="J6">
        <v>2019</v>
      </c>
      <c r="K6" t="s">
        <v>63</v>
      </c>
      <c r="L6">
        <v>97</v>
      </c>
      <c r="M6" t="s">
        <v>64</v>
      </c>
      <c r="N6" t="s">
        <v>65</v>
      </c>
    </row>
    <row r="7" spans="1:14">
      <c r="A7" t="s">
        <v>58</v>
      </c>
      <c r="B7" t="s">
        <v>59</v>
      </c>
      <c r="C7">
        <v>210</v>
      </c>
      <c r="D7" t="s">
        <v>60</v>
      </c>
      <c r="E7">
        <v>5142</v>
      </c>
      <c r="F7" t="s">
        <v>61</v>
      </c>
      <c r="G7">
        <v>2516</v>
      </c>
      <c r="H7" t="s">
        <v>70</v>
      </c>
      <c r="I7">
        <v>2019</v>
      </c>
      <c r="J7">
        <v>2019</v>
      </c>
      <c r="K7" t="s">
        <v>63</v>
      </c>
      <c r="L7">
        <v>20</v>
      </c>
      <c r="M7" t="s">
        <v>64</v>
      </c>
      <c r="N7" t="s">
        <v>65</v>
      </c>
    </row>
    <row r="8" spans="1:14">
      <c r="A8" t="s">
        <v>58</v>
      </c>
      <c r="B8" t="s">
        <v>59</v>
      </c>
      <c r="C8">
        <v>210</v>
      </c>
      <c r="D8" t="s">
        <v>60</v>
      </c>
      <c r="E8">
        <v>5142</v>
      </c>
      <c r="F8" t="s">
        <v>61</v>
      </c>
      <c r="G8">
        <v>2520</v>
      </c>
      <c r="H8" t="s">
        <v>71</v>
      </c>
      <c r="I8">
        <v>2019</v>
      </c>
      <c r="J8">
        <v>2019</v>
      </c>
      <c r="K8" t="s">
        <v>63</v>
      </c>
      <c r="L8">
        <v>4</v>
      </c>
      <c r="M8" t="s">
        <v>64</v>
      </c>
      <c r="N8" t="s">
        <v>65</v>
      </c>
    </row>
    <row r="9" spans="1:14">
      <c r="A9" t="s">
        <v>58</v>
      </c>
      <c r="B9" t="s">
        <v>59</v>
      </c>
      <c r="C9">
        <v>210</v>
      </c>
      <c r="D9" t="s">
        <v>60</v>
      </c>
      <c r="E9">
        <v>5142</v>
      </c>
      <c r="F9" t="s">
        <v>61</v>
      </c>
      <c r="G9">
        <v>2531</v>
      </c>
      <c r="H9" t="s">
        <v>72</v>
      </c>
      <c r="I9">
        <v>2019</v>
      </c>
      <c r="J9">
        <v>2019</v>
      </c>
      <c r="K9" t="s">
        <v>63</v>
      </c>
      <c r="L9">
        <v>547</v>
      </c>
      <c r="M9" t="s">
        <v>64</v>
      </c>
      <c r="N9" t="s">
        <v>65</v>
      </c>
    </row>
    <row r="10" spans="1:14">
      <c r="A10" t="s">
        <v>58</v>
      </c>
      <c r="B10" t="s">
        <v>59</v>
      </c>
      <c r="C10">
        <v>210</v>
      </c>
      <c r="D10" t="s">
        <v>60</v>
      </c>
      <c r="E10">
        <v>5142</v>
      </c>
      <c r="F10" t="s">
        <v>61</v>
      </c>
      <c r="G10">
        <v>2533</v>
      </c>
      <c r="H10" t="s">
        <v>73</v>
      </c>
      <c r="I10">
        <v>2019</v>
      </c>
      <c r="J10">
        <v>2019</v>
      </c>
      <c r="K10" t="s">
        <v>63</v>
      </c>
      <c r="L10">
        <v>1</v>
      </c>
      <c r="M10" t="s">
        <v>64</v>
      </c>
      <c r="N10" t="s">
        <v>65</v>
      </c>
    </row>
    <row r="11" spans="1:14">
      <c r="A11" t="s">
        <v>58</v>
      </c>
      <c r="B11" t="s">
        <v>59</v>
      </c>
      <c r="C11">
        <v>210</v>
      </c>
      <c r="D11" t="s">
        <v>60</v>
      </c>
      <c r="E11">
        <v>5142</v>
      </c>
      <c r="F11" t="s">
        <v>61</v>
      </c>
      <c r="G11">
        <v>2535</v>
      </c>
      <c r="H11" t="s">
        <v>74</v>
      </c>
      <c r="I11">
        <v>2019</v>
      </c>
      <c r="J11">
        <v>2019</v>
      </c>
      <c r="K11" t="s">
        <v>63</v>
      </c>
      <c r="L11">
        <v>0</v>
      </c>
      <c r="M11" t="s">
        <v>64</v>
      </c>
      <c r="N11" t="s">
        <v>65</v>
      </c>
    </row>
    <row r="12" spans="1:14">
      <c r="A12" t="s">
        <v>58</v>
      </c>
      <c r="B12" t="s">
        <v>59</v>
      </c>
      <c r="C12">
        <v>210</v>
      </c>
      <c r="D12" t="s">
        <v>60</v>
      </c>
      <c r="E12">
        <v>5142</v>
      </c>
      <c r="F12" t="s">
        <v>61</v>
      </c>
      <c r="G12">
        <v>2534</v>
      </c>
      <c r="H12" t="s">
        <v>75</v>
      </c>
      <c r="I12">
        <v>2019</v>
      </c>
      <c r="J12">
        <v>2019</v>
      </c>
      <c r="K12" t="s">
        <v>63</v>
      </c>
      <c r="L12">
        <v>0</v>
      </c>
      <c r="M12" t="s">
        <v>64</v>
      </c>
      <c r="N12" t="s">
        <v>65</v>
      </c>
    </row>
    <row r="13" spans="1:14">
      <c r="A13" t="s">
        <v>58</v>
      </c>
      <c r="B13" t="s">
        <v>59</v>
      </c>
      <c r="C13">
        <v>210</v>
      </c>
      <c r="D13" t="s">
        <v>60</v>
      </c>
      <c r="E13">
        <v>5142</v>
      </c>
      <c r="F13" t="s">
        <v>61</v>
      </c>
      <c r="G13">
        <v>2536</v>
      </c>
      <c r="H13" t="s">
        <v>76</v>
      </c>
      <c r="I13">
        <v>2019</v>
      </c>
      <c r="J13">
        <v>2019</v>
      </c>
      <c r="K13" t="s">
        <v>63</v>
      </c>
      <c r="L13">
        <v>0</v>
      </c>
      <c r="M13" t="s">
        <v>64</v>
      </c>
      <c r="N13" t="s">
        <v>65</v>
      </c>
    </row>
    <row r="14" spans="1:14">
      <c r="A14" t="s">
        <v>58</v>
      </c>
      <c r="B14" t="s">
        <v>59</v>
      </c>
      <c r="C14">
        <v>210</v>
      </c>
      <c r="D14" t="s">
        <v>60</v>
      </c>
      <c r="E14">
        <v>5142</v>
      </c>
      <c r="F14" t="s">
        <v>61</v>
      </c>
      <c r="G14">
        <v>2542</v>
      </c>
      <c r="H14" t="s">
        <v>77</v>
      </c>
      <c r="I14">
        <v>2019</v>
      </c>
      <c r="J14">
        <v>2019</v>
      </c>
      <c r="K14" t="s">
        <v>63</v>
      </c>
      <c r="L14">
        <v>338</v>
      </c>
      <c r="M14" t="s">
        <v>64</v>
      </c>
      <c r="N14" t="s">
        <v>65</v>
      </c>
    </row>
    <row r="15" spans="1:14">
      <c r="A15" t="s">
        <v>58</v>
      </c>
      <c r="B15" t="s">
        <v>59</v>
      </c>
      <c r="C15">
        <v>210</v>
      </c>
      <c r="D15" t="s">
        <v>60</v>
      </c>
      <c r="E15">
        <v>5142</v>
      </c>
      <c r="F15" t="s">
        <v>61</v>
      </c>
      <c r="G15">
        <v>2543</v>
      </c>
      <c r="H15" t="s">
        <v>78</v>
      </c>
      <c r="I15">
        <v>2019</v>
      </c>
      <c r="J15">
        <v>2019</v>
      </c>
      <c r="K15" t="s">
        <v>63</v>
      </c>
      <c r="L15">
        <v>143</v>
      </c>
      <c r="M15" t="s">
        <v>64</v>
      </c>
      <c r="N15" t="s">
        <v>65</v>
      </c>
    </row>
    <row r="16" spans="1:14">
      <c r="A16" t="s">
        <v>58</v>
      </c>
      <c r="B16" t="s">
        <v>59</v>
      </c>
      <c r="C16">
        <v>210</v>
      </c>
      <c r="D16" t="s">
        <v>60</v>
      </c>
      <c r="E16">
        <v>5142</v>
      </c>
      <c r="F16" t="s">
        <v>61</v>
      </c>
      <c r="G16">
        <v>2745</v>
      </c>
      <c r="H16" t="s">
        <v>79</v>
      </c>
      <c r="I16">
        <v>2019</v>
      </c>
      <c r="J16">
        <v>2019</v>
      </c>
      <c r="K16" t="s">
        <v>63</v>
      </c>
      <c r="L16">
        <v>5</v>
      </c>
      <c r="M16" t="s">
        <v>64</v>
      </c>
      <c r="N16" t="s">
        <v>65</v>
      </c>
    </row>
    <row r="17" spans="1:14">
      <c r="A17" t="s">
        <v>58</v>
      </c>
      <c r="B17" t="s">
        <v>59</v>
      </c>
      <c r="C17">
        <v>210</v>
      </c>
      <c r="D17" t="s">
        <v>60</v>
      </c>
      <c r="E17">
        <v>5142</v>
      </c>
      <c r="F17" t="s">
        <v>61</v>
      </c>
      <c r="G17">
        <v>2546</v>
      </c>
      <c r="H17" t="s">
        <v>32</v>
      </c>
      <c r="I17">
        <v>2019</v>
      </c>
      <c r="J17">
        <v>2019</v>
      </c>
      <c r="K17" t="s">
        <v>63</v>
      </c>
      <c r="L17">
        <v>2</v>
      </c>
      <c r="M17" t="s">
        <v>64</v>
      </c>
      <c r="N17" t="s">
        <v>65</v>
      </c>
    </row>
    <row r="18" spans="1:14">
      <c r="A18" t="s">
        <v>58</v>
      </c>
      <c r="B18" t="s">
        <v>59</v>
      </c>
      <c r="C18">
        <v>210</v>
      </c>
      <c r="D18" t="s">
        <v>60</v>
      </c>
      <c r="E18">
        <v>5142</v>
      </c>
      <c r="F18" t="s">
        <v>61</v>
      </c>
      <c r="G18">
        <v>2547</v>
      </c>
      <c r="H18" t="s">
        <v>33</v>
      </c>
      <c r="I18">
        <v>2019</v>
      </c>
      <c r="J18">
        <v>2019</v>
      </c>
      <c r="K18" t="s">
        <v>63</v>
      </c>
      <c r="L18">
        <v>13</v>
      </c>
      <c r="M18" t="s">
        <v>64</v>
      </c>
      <c r="N18" t="s">
        <v>65</v>
      </c>
    </row>
    <row r="19" spans="1:14">
      <c r="A19" t="s">
        <v>58</v>
      </c>
      <c r="B19" t="s">
        <v>59</v>
      </c>
      <c r="C19">
        <v>210</v>
      </c>
      <c r="D19" t="s">
        <v>60</v>
      </c>
      <c r="E19">
        <v>5142</v>
      </c>
      <c r="F19" t="s">
        <v>61</v>
      </c>
      <c r="G19">
        <v>2549</v>
      </c>
      <c r="H19" t="s">
        <v>34</v>
      </c>
      <c r="I19">
        <v>2019</v>
      </c>
      <c r="J19">
        <v>2019</v>
      </c>
      <c r="K19" t="s">
        <v>63</v>
      </c>
      <c r="L19">
        <v>3</v>
      </c>
      <c r="M19" t="s">
        <v>64</v>
      </c>
      <c r="N19" t="s">
        <v>65</v>
      </c>
    </row>
    <row r="20" spans="1:14">
      <c r="A20" t="s">
        <v>58</v>
      </c>
      <c r="B20" t="s">
        <v>59</v>
      </c>
      <c r="C20">
        <v>210</v>
      </c>
      <c r="D20" t="s">
        <v>60</v>
      </c>
      <c r="E20">
        <v>5142</v>
      </c>
      <c r="F20" t="s">
        <v>61</v>
      </c>
      <c r="G20">
        <v>2551</v>
      </c>
      <c r="H20" t="s">
        <v>80</v>
      </c>
      <c r="I20">
        <v>2019</v>
      </c>
      <c r="J20">
        <v>2019</v>
      </c>
      <c r="K20" t="s">
        <v>63</v>
      </c>
      <c r="L20">
        <v>21</v>
      </c>
      <c r="M20" t="s">
        <v>64</v>
      </c>
      <c r="N20" t="s">
        <v>65</v>
      </c>
    </row>
    <row r="21" spans="1:14">
      <c r="A21" t="s">
        <v>58</v>
      </c>
      <c r="B21" t="s">
        <v>59</v>
      </c>
      <c r="C21">
        <v>210</v>
      </c>
      <c r="D21" t="s">
        <v>60</v>
      </c>
      <c r="E21">
        <v>5142</v>
      </c>
      <c r="F21" t="s">
        <v>61</v>
      </c>
      <c r="G21">
        <v>2555</v>
      </c>
      <c r="H21" t="s">
        <v>40</v>
      </c>
      <c r="I21">
        <v>2019</v>
      </c>
      <c r="J21">
        <v>2019</v>
      </c>
      <c r="K21" t="s">
        <v>63</v>
      </c>
      <c r="L21">
        <v>3</v>
      </c>
      <c r="M21" t="s">
        <v>64</v>
      </c>
      <c r="N21" t="s">
        <v>65</v>
      </c>
    </row>
    <row r="22" spans="1:14">
      <c r="A22" t="s">
        <v>58</v>
      </c>
      <c r="B22" t="s">
        <v>59</v>
      </c>
      <c r="C22">
        <v>210</v>
      </c>
      <c r="D22" t="s">
        <v>60</v>
      </c>
      <c r="E22">
        <v>5142</v>
      </c>
      <c r="F22" t="s">
        <v>61</v>
      </c>
      <c r="G22">
        <v>2556</v>
      </c>
      <c r="H22" t="s">
        <v>81</v>
      </c>
      <c r="I22">
        <v>2019</v>
      </c>
      <c r="J22">
        <v>2019</v>
      </c>
      <c r="K22" t="s">
        <v>63</v>
      </c>
      <c r="L22">
        <v>14</v>
      </c>
      <c r="M22" t="s">
        <v>64</v>
      </c>
      <c r="N22" t="s">
        <v>65</v>
      </c>
    </row>
    <row r="23" spans="1:14">
      <c r="A23" t="s">
        <v>58</v>
      </c>
      <c r="B23" t="s">
        <v>59</v>
      </c>
      <c r="C23">
        <v>210</v>
      </c>
      <c r="D23" t="s">
        <v>60</v>
      </c>
      <c r="E23">
        <v>5142</v>
      </c>
      <c r="F23" t="s">
        <v>61</v>
      </c>
      <c r="G23">
        <v>2558</v>
      </c>
      <c r="H23" t="s">
        <v>82</v>
      </c>
      <c r="I23">
        <v>2019</v>
      </c>
      <c r="J23">
        <v>2019</v>
      </c>
      <c r="K23" t="s">
        <v>63</v>
      </c>
      <c r="L23">
        <v>3</v>
      </c>
      <c r="M23" t="s">
        <v>64</v>
      </c>
      <c r="N23" t="s">
        <v>65</v>
      </c>
    </row>
    <row r="24" spans="1:14">
      <c r="A24" t="s">
        <v>58</v>
      </c>
      <c r="B24" t="s">
        <v>59</v>
      </c>
      <c r="C24">
        <v>210</v>
      </c>
      <c r="D24" t="s">
        <v>60</v>
      </c>
      <c r="E24">
        <v>5142</v>
      </c>
      <c r="F24" t="s">
        <v>61</v>
      </c>
      <c r="G24">
        <v>2560</v>
      </c>
      <c r="H24" t="s">
        <v>83</v>
      </c>
      <c r="I24">
        <v>2019</v>
      </c>
      <c r="J24">
        <v>2019</v>
      </c>
      <c r="K24" t="s">
        <v>63</v>
      </c>
      <c r="L24">
        <v>2</v>
      </c>
      <c r="M24" t="s">
        <v>64</v>
      </c>
      <c r="N24" t="s">
        <v>65</v>
      </c>
    </row>
    <row r="25" spans="1:14">
      <c r="A25" t="s">
        <v>58</v>
      </c>
      <c r="B25" t="s">
        <v>59</v>
      </c>
      <c r="C25">
        <v>210</v>
      </c>
      <c r="D25" t="s">
        <v>60</v>
      </c>
      <c r="E25">
        <v>5142</v>
      </c>
      <c r="F25" t="s">
        <v>61</v>
      </c>
      <c r="G25">
        <v>2561</v>
      </c>
      <c r="H25" t="s">
        <v>84</v>
      </c>
      <c r="I25">
        <v>2019</v>
      </c>
      <c r="J25">
        <v>2019</v>
      </c>
      <c r="K25" t="s">
        <v>63</v>
      </c>
      <c r="L25">
        <v>1</v>
      </c>
      <c r="M25" t="s">
        <v>64</v>
      </c>
      <c r="N25" t="s">
        <v>65</v>
      </c>
    </row>
    <row r="26" spans="1:14">
      <c r="A26" t="s">
        <v>58</v>
      </c>
      <c r="B26" t="s">
        <v>59</v>
      </c>
      <c r="C26">
        <v>210</v>
      </c>
      <c r="D26" t="s">
        <v>60</v>
      </c>
      <c r="E26">
        <v>5142</v>
      </c>
      <c r="F26" t="s">
        <v>61</v>
      </c>
      <c r="G26">
        <v>2563</v>
      </c>
      <c r="H26" t="s">
        <v>85</v>
      </c>
      <c r="I26">
        <v>2019</v>
      </c>
      <c r="J26">
        <v>2019</v>
      </c>
      <c r="K26" t="s">
        <v>63</v>
      </c>
      <c r="L26">
        <v>11</v>
      </c>
      <c r="M26" t="s">
        <v>64</v>
      </c>
      <c r="N26" t="s">
        <v>65</v>
      </c>
    </row>
    <row r="27" spans="1:14">
      <c r="A27" t="s">
        <v>58</v>
      </c>
      <c r="B27" t="s">
        <v>59</v>
      </c>
      <c r="C27">
        <v>210</v>
      </c>
      <c r="D27" t="s">
        <v>60</v>
      </c>
      <c r="E27">
        <v>5142</v>
      </c>
      <c r="F27" t="s">
        <v>61</v>
      </c>
      <c r="G27">
        <v>2570</v>
      </c>
      <c r="H27" t="s">
        <v>86</v>
      </c>
      <c r="I27">
        <v>2019</v>
      </c>
      <c r="J27">
        <v>2019</v>
      </c>
      <c r="K27" t="s">
        <v>63</v>
      </c>
      <c r="L27">
        <v>0</v>
      </c>
      <c r="M27" t="s">
        <v>64</v>
      </c>
      <c r="N27" t="s">
        <v>65</v>
      </c>
    </row>
    <row r="28" spans="1:14">
      <c r="A28" t="s">
        <v>58</v>
      </c>
      <c r="B28" t="s">
        <v>59</v>
      </c>
      <c r="C28">
        <v>210</v>
      </c>
      <c r="D28" t="s">
        <v>60</v>
      </c>
      <c r="E28">
        <v>5142</v>
      </c>
      <c r="F28" t="s">
        <v>61</v>
      </c>
      <c r="G28">
        <v>2571</v>
      </c>
      <c r="H28" t="s">
        <v>87</v>
      </c>
      <c r="I28">
        <v>2019</v>
      </c>
      <c r="J28">
        <v>2019</v>
      </c>
      <c r="K28" t="s">
        <v>63</v>
      </c>
      <c r="L28">
        <v>0</v>
      </c>
      <c r="M28" t="s">
        <v>64</v>
      </c>
      <c r="N28" t="s">
        <v>65</v>
      </c>
    </row>
    <row r="29" spans="1:14">
      <c r="A29" t="s">
        <v>58</v>
      </c>
      <c r="B29" t="s">
        <v>59</v>
      </c>
      <c r="C29">
        <v>210</v>
      </c>
      <c r="D29" t="s">
        <v>60</v>
      </c>
      <c r="E29">
        <v>5142</v>
      </c>
      <c r="F29" t="s">
        <v>61</v>
      </c>
      <c r="G29">
        <v>2572</v>
      </c>
      <c r="H29" t="s">
        <v>88</v>
      </c>
      <c r="I29">
        <v>2019</v>
      </c>
      <c r="J29">
        <v>2019</v>
      </c>
      <c r="K29" t="s">
        <v>63</v>
      </c>
      <c r="L29">
        <v>0</v>
      </c>
      <c r="M29" t="s">
        <v>64</v>
      </c>
      <c r="N29" t="s">
        <v>65</v>
      </c>
    </row>
    <row r="30" spans="1:14">
      <c r="A30" t="s">
        <v>58</v>
      </c>
      <c r="B30" t="s">
        <v>59</v>
      </c>
      <c r="C30">
        <v>210</v>
      </c>
      <c r="D30" t="s">
        <v>60</v>
      </c>
      <c r="E30">
        <v>5142</v>
      </c>
      <c r="F30" t="s">
        <v>61</v>
      </c>
      <c r="G30">
        <v>2573</v>
      </c>
      <c r="H30" t="s">
        <v>89</v>
      </c>
      <c r="I30">
        <v>2019</v>
      </c>
      <c r="J30">
        <v>2019</v>
      </c>
      <c r="K30" t="s">
        <v>63</v>
      </c>
      <c r="L30">
        <v>26</v>
      </c>
      <c r="M30" t="s">
        <v>64</v>
      </c>
      <c r="N30" t="s">
        <v>65</v>
      </c>
    </row>
    <row r="31" spans="1:14">
      <c r="A31" t="s">
        <v>58</v>
      </c>
      <c r="B31" t="s">
        <v>59</v>
      </c>
      <c r="C31">
        <v>210</v>
      </c>
      <c r="D31" t="s">
        <v>60</v>
      </c>
      <c r="E31">
        <v>5142</v>
      </c>
      <c r="F31" t="s">
        <v>61</v>
      </c>
      <c r="G31">
        <v>2574</v>
      </c>
      <c r="H31" t="s">
        <v>90</v>
      </c>
      <c r="I31">
        <v>2019</v>
      </c>
      <c r="J31">
        <v>2019</v>
      </c>
      <c r="K31" t="s">
        <v>63</v>
      </c>
      <c r="L31">
        <v>22</v>
      </c>
      <c r="M31" t="s">
        <v>64</v>
      </c>
      <c r="N31" t="s">
        <v>65</v>
      </c>
    </row>
    <row r="32" spans="1:14">
      <c r="A32" t="s">
        <v>58</v>
      </c>
      <c r="B32" t="s">
        <v>59</v>
      </c>
      <c r="C32">
        <v>210</v>
      </c>
      <c r="D32" t="s">
        <v>60</v>
      </c>
      <c r="E32">
        <v>5142</v>
      </c>
      <c r="F32" t="s">
        <v>61</v>
      </c>
      <c r="G32">
        <v>2575</v>
      </c>
      <c r="H32" t="s">
        <v>91</v>
      </c>
      <c r="I32">
        <v>2019</v>
      </c>
      <c r="J32">
        <v>2019</v>
      </c>
      <c r="K32" t="s">
        <v>63</v>
      </c>
      <c r="L32">
        <v>0</v>
      </c>
      <c r="M32" t="s">
        <v>64</v>
      </c>
      <c r="N32" t="s">
        <v>65</v>
      </c>
    </row>
    <row r="33" spans="1:14">
      <c r="A33" t="s">
        <v>58</v>
      </c>
      <c r="B33" t="s">
        <v>59</v>
      </c>
      <c r="C33">
        <v>210</v>
      </c>
      <c r="D33" t="s">
        <v>60</v>
      </c>
      <c r="E33">
        <v>5142</v>
      </c>
      <c r="F33" t="s">
        <v>61</v>
      </c>
      <c r="G33">
        <v>2576</v>
      </c>
      <c r="H33" t="s">
        <v>92</v>
      </c>
      <c r="I33">
        <v>2019</v>
      </c>
      <c r="J33">
        <v>2019</v>
      </c>
      <c r="K33" t="s">
        <v>63</v>
      </c>
      <c r="L33">
        <v>0</v>
      </c>
      <c r="M33" t="s">
        <v>64</v>
      </c>
      <c r="N33" t="s">
        <v>65</v>
      </c>
    </row>
    <row r="34" spans="1:14">
      <c r="A34" t="s">
        <v>58</v>
      </c>
      <c r="B34" t="s">
        <v>59</v>
      </c>
      <c r="C34">
        <v>210</v>
      </c>
      <c r="D34" t="s">
        <v>60</v>
      </c>
      <c r="E34">
        <v>5142</v>
      </c>
      <c r="F34" t="s">
        <v>61</v>
      </c>
      <c r="G34">
        <v>2577</v>
      </c>
      <c r="H34" t="s">
        <v>93</v>
      </c>
      <c r="I34">
        <v>2019</v>
      </c>
      <c r="J34">
        <v>2019</v>
      </c>
      <c r="K34" t="s">
        <v>63</v>
      </c>
      <c r="L34">
        <v>0</v>
      </c>
      <c r="M34" t="s">
        <v>64</v>
      </c>
      <c r="N34" t="s">
        <v>65</v>
      </c>
    </row>
    <row r="35" spans="1:14">
      <c r="A35" t="s">
        <v>58</v>
      </c>
      <c r="B35" t="s">
        <v>59</v>
      </c>
      <c r="C35">
        <v>210</v>
      </c>
      <c r="D35" t="s">
        <v>60</v>
      </c>
      <c r="E35">
        <v>5142</v>
      </c>
      <c r="F35" t="s">
        <v>61</v>
      </c>
      <c r="G35">
        <v>2578</v>
      </c>
      <c r="H35" t="s">
        <v>94</v>
      </c>
      <c r="I35">
        <v>2019</v>
      </c>
      <c r="J35">
        <v>2019</v>
      </c>
      <c r="K35" t="s">
        <v>63</v>
      </c>
      <c r="L35">
        <v>0</v>
      </c>
      <c r="M35" t="s">
        <v>64</v>
      </c>
      <c r="N35" t="s">
        <v>65</v>
      </c>
    </row>
    <row r="36" spans="1:14">
      <c r="A36" t="s">
        <v>58</v>
      </c>
      <c r="B36" t="s">
        <v>59</v>
      </c>
      <c r="C36">
        <v>210</v>
      </c>
      <c r="D36" t="s">
        <v>60</v>
      </c>
      <c r="E36">
        <v>5142</v>
      </c>
      <c r="F36" t="s">
        <v>61</v>
      </c>
      <c r="G36">
        <v>2579</v>
      </c>
      <c r="H36" t="s">
        <v>95</v>
      </c>
      <c r="I36">
        <v>2019</v>
      </c>
      <c r="J36">
        <v>2019</v>
      </c>
      <c r="K36" t="s">
        <v>63</v>
      </c>
      <c r="L36">
        <v>0</v>
      </c>
      <c r="M36" t="s">
        <v>64</v>
      </c>
      <c r="N36" t="s">
        <v>65</v>
      </c>
    </row>
    <row r="37" spans="1:14">
      <c r="A37" t="s">
        <v>58</v>
      </c>
      <c r="B37" t="s">
        <v>59</v>
      </c>
      <c r="C37">
        <v>210</v>
      </c>
      <c r="D37" t="s">
        <v>60</v>
      </c>
      <c r="E37">
        <v>5142</v>
      </c>
      <c r="F37" t="s">
        <v>61</v>
      </c>
      <c r="G37">
        <v>2580</v>
      </c>
      <c r="H37" t="s">
        <v>96</v>
      </c>
      <c r="I37">
        <v>2019</v>
      </c>
      <c r="J37">
        <v>2019</v>
      </c>
      <c r="K37" t="s">
        <v>63</v>
      </c>
      <c r="L37">
        <v>9</v>
      </c>
      <c r="M37" t="s">
        <v>64</v>
      </c>
      <c r="N37" t="s">
        <v>65</v>
      </c>
    </row>
    <row r="38" spans="1:14">
      <c r="A38" t="s">
        <v>58</v>
      </c>
      <c r="B38" t="s">
        <v>59</v>
      </c>
      <c r="C38">
        <v>210</v>
      </c>
      <c r="D38" t="s">
        <v>60</v>
      </c>
      <c r="E38">
        <v>5142</v>
      </c>
      <c r="F38" t="s">
        <v>61</v>
      </c>
      <c r="G38">
        <v>2582</v>
      </c>
      <c r="H38" t="s">
        <v>97</v>
      </c>
      <c r="I38">
        <v>2019</v>
      </c>
      <c r="J38">
        <v>2019</v>
      </c>
      <c r="K38" t="s">
        <v>63</v>
      </c>
      <c r="L38">
        <v>1</v>
      </c>
      <c r="M38" t="s">
        <v>64</v>
      </c>
      <c r="N38" t="s">
        <v>65</v>
      </c>
    </row>
    <row r="39" spans="1:14">
      <c r="A39" t="s">
        <v>58</v>
      </c>
      <c r="B39" t="s">
        <v>59</v>
      </c>
      <c r="C39">
        <v>210</v>
      </c>
      <c r="D39" t="s">
        <v>60</v>
      </c>
      <c r="E39">
        <v>5142</v>
      </c>
      <c r="F39" t="s">
        <v>61</v>
      </c>
      <c r="G39">
        <v>2586</v>
      </c>
      <c r="H39" t="s">
        <v>98</v>
      </c>
      <c r="I39">
        <v>2019</v>
      </c>
      <c r="J39">
        <v>2019</v>
      </c>
      <c r="K39" t="s">
        <v>63</v>
      </c>
      <c r="L39">
        <v>16</v>
      </c>
      <c r="M39" t="s">
        <v>64</v>
      </c>
      <c r="N39" t="s">
        <v>65</v>
      </c>
    </row>
    <row r="40" spans="1:14">
      <c r="A40" t="s">
        <v>58</v>
      </c>
      <c r="B40" t="s">
        <v>59</v>
      </c>
      <c r="C40">
        <v>210</v>
      </c>
      <c r="D40" t="s">
        <v>60</v>
      </c>
      <c r="E40">
        <v>5142</v>
      </c>
      <c r="F40" t="s">
        <v>61</v>
      </c>
      <c r="G40">
        <v>2601</v>
      </c>
      <c r="H40" t="s">
        <v>99</v>
      </c>
      <c r="I40">
        <v>2019</v>
      </c>
      <c r="J40">
        <v>2019</v>
      </c>
      <c r="K40" t="s">
        <v>63</v>
      </c>
      <c r="L40">
        <v>159</v>
      </c>
      <c r="M40" t="s">
        <v>64</v>
      </c>
      <c r="N40" t="s">
        <v>65</v>
      </c>
    </row>
    <row r="41" spans="1:14">
      <c r="A41" t="s">
        <v>58</v>
      </c>
      <c r="B41" t="s">
        <v>59</v>
      </c>
      <c r="C41">
        <v>210</v>
      </c>
      <c r="D41" t="s">
        <v>60</v>
      </c>
      <c r="E41">
        <v>5142</v>
      </c>
      <c r="F41" t="s">
        <v>61</v>
      </c>
      <c r="G41">
        <v>2602</v>
      </c>
      <c r="H41" t="s">
        <v>100</v>
      </c>
      <c r="I41">
        <v>2019</v>
      </c>
      <c r="J41">
        <v>2019</v>
      </c>
      <c r="K41" t="s">
        <v>63</v>
      </c>
      <c r="L41">
        <v>76</v>
      </c>
      <c r="M41" t="s">
        <v>64</v>
      </c>
      <c r="N41" t="s">
        <v>65</v>
      </c>
    </row>
    <row r="42" spans="1:14">
      <c r="A42" t="s">
        <v>58</v>
      </c>
      <c r="B42" t="s">
        <v>59</v>
      </c>
      <c r="C42">
        <v>210</v>
      </c>
      <c r="D42" t="s">
        <v>60</v>
      </c>
      <c r="E42">
        <v>5142</v>
      </c>
      <c r="F42" t="s">
        <v>61</v>
      </c>
      <c r="G42">
        <v>2605</v>
      </c>
      <c r="H42" t="s">
        <v>101</v>
      </c>
      <c r="I42">
        <v>2019</v>
      </c>
      <c r="J42">
        <v>2019</v>
      </c>
      <c r="K42" t="s">
        <v>63</v>
      </c>
      <c r="L42">
        <v>607</v>
      </c>
      <c r="M42" t="s">
        <v>64</v>
      </c>
      <c r="N42" t="s">
        <v>65</v>
      </c>
    </row>
    <row r="43" spans="1:14">
      <c r="A43" t="s">
        <v>58</v>
      </c>
      <c r="B43" t="s">
        <v>59</v>
      </c>
      <c r="C43">
        <v>210</v>
      </c>
      <c r="D43" t="s">
        <v>60</v>
      </c>
      <c r="E43">
        <v>5142</v>
      </c>
      <c r="F43" t="s">
        <v>61</v>
      </c>
      <c r="G43">
        <v>2611</v>
      </c>
      <c r="H43" t="s">
        <v>102</v>
      </c>
      <c r="I43">
        <v>2019</v>
      </c>
      <c r="J43">
        <v>2019</v>
      </c>
      <c r="K43" t="s">
        <v>63</v>
      </c>
      <c r="L43">
        <v>162</v>
      </c>
      <c r="M43" t="s">
        <v>64</v>
      </c>
      <c r="N43" t="s">
        <v>65</v>
      </c>
    </row>
    <row r="44" spans="1:14">
      <c r="A44" t="s">
        <v>58</v>
      </c>
      <c r="B44" t="s">
        <v>59</v>
      </c>
      <c r="C44">
        <v>210</v>
      </c>
      <c r="D44" t="s">
        <v>60</v>
      </c>
      <c r="E44">
        <v>5142</v>
      </c>
      <c r="F44" t="s">
        <v>61</v>
      </c>
      <c r="G44">
        <v>2612</v>
      </c>
      <c r="H44" t="s">
        <v>103</v>
      </c>
      <c r="I44">
        <v>2019</v>
      </c>
      <c r="J44">
        <v>2019</v>
      </c>
      <c r="K44" t="s">
        <v>63</v>
      </c>
      <c r="L44">
        <v>29</v>
      </c>
      <c r="M44" t="s">
        <v>64</v>
      </c>
      <c r="N44" t="s">
        <v>65</v>
      </c>
    </row>
    <row r="45" spans="1:14">
      <c r="A45" t="s">
        <v>58</v>
      </c>
      <c r="B45" t="s">
        <v>59</v>
      </c>
      <c r="C45">
        <v>210</v>
      </c>
      <c r="D45" t="s">
        <v>60</v>
      </c>
      <c r="E45">
        <v>5142</v>
      </c>
      <c r="F45" t="s">
        <v>61</v>
      </c>
      <c r="G45">
        <v>2613</v>
      </c>
      <c r="H45" t="s">
        <v>104</v>
      </c>
      <c r="I45">
        <v>2019</v>
      </c>
      <c r="J45">
        <v>2019</v>
      </c>
      <c r="K45" t="s">
        <v>63</v>
      </c>
      <c r="L45">
        <v>5</v>
      </c>
      <c r="M45" t="s">
        <v>64</v>
      </c>
      <c r="N45" t="s">
        <v>65</v>
      </c>
    </row>
    <row r="46" spans="1:14">
      <c r="A46" t="s">
        <v>58</v>
      </c>
      <c r="B46" t="s">
        <v>59</v>
      </c>
      <c r="C46">
        <v>210</v>
      </c>
      <c r="D46" t="s">
        <v>60</v>
      </c>
      <c r="E46">
        <v>5142</v>
      </c>
      <c r="F46" t="s">
        <v>61</v>
      </c>
      <c r="G46">
        <v>2614</v>
      </c>
      <c r="H46" t="s">
        <v>105</v>
      </c>
      <c r="I46">
        <v>2019</v>
      </c>
      <c r="J46">
        <v>2019</v>
      </c>
      <c r="K46" t="s">
        <v>63</v>
      </c>
      <c r="L46">
        <v>6</v>
      </c>
      <c r="M46" t="s">
        <v>64</v>
      </c>
      <c r="N46" t="s">
        <v>65</v>
      </c>
    </row>
    <row r="47" spans="1:14">
      <c r="A47" t="s">
        <v>58</v>
      </c>
      <c r="B47" t="s">
        <v>59</v>
      </c>
      <c r="C47">
        <v>210</v>
      </c>
      <c r="D47" t="s">
        <v>60</v>
      </c>
      <c r="E47">
        <v>5142</v>
      </c>
      <c r="F47" t="s">
        <v>61</v>
      </c>
      <c r="G47">
        <v>2615</v>
      </c>
      <c r="H47" t="s">
        <v>106</v>
      </c>
      <c r="I47">
        <v>2019</v>
      </c>
      <c r="J47">
        <v>2019</v>
      </c>
      <c r="K47" t="s">
        <v>63</v>
      </c>
      <c r="L47">
        <v>66</v>
      </c>
      <c r="M47" t="s">
        <v>64</v>
      </c>
      <c r="N47" t="s">
        <v>65</v>
      </c>
    </row>
    <row r="48" spans="1:14">
      <c r="A48" t="s">
        <v>58</v>
      </c>
      <c r="B48" t="s">
        <v>59</v>
      </c>
      <c r="C48">
        <v>210</v>
      </c>
      <c r="D48" t="s">
        <v>60</v>
      </c>
      <c r="E48">
        <v>5142</v>
      </c>
      <c r="F48" t="s">
        <v>61</v>
      </c>
      <c r="G48">
        <v>2616</v>
      </c>
      <c r="H48" t="s">
        <v>107</v>
      </c>
      <c r="I48">
        <v>2019</v>
      </c>
      <c r="J48">
        <v>2019</v>
      </c>
      <c r="K48" t="s">
        <v>63</v>
      </c>
      <c r="L48">
        <v>2</v>
      </c>
      <c r="M48" t="s">
        <v>64</v>
      </c>
      <c r="N48" t="s">
        <v>65</v>
      </c>
    </row>
    <row r="49" spans="1:14">
      <c r="A49" t="s">
        <v>58</v>
      </c>
      <c r="B49" t="s">
        <v>59</v>
      </c>
      <c r="C49">
        <v>210</v>
      </c>
      <c r="D49" t="s">
        <v>60</v>
      </c>
      <c r="E49">
        <v>5142</v>
      </c>
      <c r="F49" t="s">
        <v>61</v>
      </c>
      <c r="G49">
        <v>2617</v>
      </c>
      <c r="H49" t="s">
        <v>108</v>
      </c>
      <c r="I49">
        <v>2019</v>
      </c>
      <c r="J49">
        <v>2019</v>
      </c>
      <c r="K49" t="s">
        <v>63</v>
      </c>
      <c r="L49">
        <v>71</v>
      </c>
      <c r="M49" t="s">
        <v>64</v>
      </c>
      <c r="N49" t="s">
        <v>65</v>
      </c>
    </row>
    <row r="50" spans="1:14">
      <c r="A50" t="s">
        <v>58</v>
      </c>
      <c r="B50" t="s">
        <v>59</v>
      </c>
      <c r="C50">
        <v>210</v>
      </c>
      <c r="D50" t="s">
        <v>60</v>
      </c>
      <c r="E50">
        <v>5142</v>
      </c>
      <c r="F50" t="s">
        <v>61</v>
      </c>
      <c r="G50">
        <v>2618</v>
      </c>
      <c r="H50" t="s">
        <v>109</v>
      </c>
      <c r="I50">
        <v>2019</v>
      </c>
      <c r="J50">
        <v>2019</v>
      </c>
      <c r="K50" t="s">
        <v>63</v>
      </c>
      <c r="L50">
        <v>15</v>
      </c>
      <c r="M50" t="s">
        <v>64</v>
      </c>
      <c r="N50" t="s">
        <v>65</v>
      </c>
    </row>
    <row r="51" spans="1:14">
      <c r="A51" t="s">
        <v>58</v>
      </c>
      <c r="B51" t="s">
        <v>59</v>
      </c>
      <c r="C51">
        <v>210</v>
      </c>
      <c r="D51" t="s">
        <v>60</v>
      </c>
      <c r="E51">
        <v>5142</v>
      </c>
      <c r="F51" t="s">
        <v>61</v>
      </c>
      <c r="G51">
        <v>2619</v>
      </c>
      <c r="H51" t="s">
        <v>110</v>
      </c>
      <c r="I51">
        <v>2019</v>
      </c>
      <c r="J51">
        <v>2019</v>
      </c>
      <c r="K51" t="s">
        <v>63</v>
      </c>
      <c r="L51">
        <v>3</v>
      </c>
      <c r="M51" t="s">
        <v>64</v>
      </c>
      <c r="N51" t="s">
        <v>65</v>
      </c>
    </row>
    <row r="52" spans="1:14">
      <c r="A52" t="s">
        <v>58</v>
      </c>
      <c r="B52" t="s">
        <v>59</v>
      </c>
      <c r="C52">
        <v>210</v>
      </c>
      <c r="D52" t="s">
        <v>60</v>
      </c>
      <c r="E52">
        <v>5142</v>
      </c>
      <c r="F52" t="s">
        <v>61</v>
      </c>
      <c r="G52">
        <v>2620</v>
      </c>
      <c r="H52" t="s">
        <v>111</v>
      </c>
      <c r="I52">
        <v>2019</v>
      </c>
      <c r="J52">
        <v>2019</v>
      </c>
      <c r="K52" t="s">
        <v>63</v>
      </c>
      <c r="L52">
        <v>28</v>
      </c>
      <c r="M52" t="s">
        <v>64</v>
      </c>
      <c r="N52" t="s">
        <v>65</v>
      </c>
    </row>
    <row r="53" spans="1:14">
      <c r="A53" t="s">
        <v>58</v>
      </c>
      <c r="B53" t="s">
        <v>59</v>
      </c>
      <c r="C53">
        <v>210</v>
      </c>
      <c r="D53" t="s">
        <v>60</v>
      </c>
      <c r="E53">
        <v>5142</v>
      </c>
      <c r="F53" t="s">
        <v>61</v>
      </c>
      <c r="G53">
        <v>2625</v>
      </c>
      <c r="H53" t="s">
        <v>112</v>
      </c>
      <c r="I53">
        <v>2019</v>
      </c>
      <c r="J53">
        <v>2019</v>
      </c>
      <c r="K53" t="s">
        <v>63</v>
      </c>
      <c r="L53">
        <v>207</v>
      </c>
      <c r="M53" t="s">
        <v>64</v>
      </c>
      <c r="N53" t="s">
        <v>65</v>
      </c>
    </row>
    <row r="54" spans="1:14">
      <c r="A54" t="s">
        <v>58</v>
      </c>
      <c r="B54" t="s">
        <v>59</v>
      </c>
      <c r="C54">
        <v>210</v>
      </c>
      <c r="D54" t="s">
        <v>60</v>
      </c>
      <c r="E54">
        <v>5142</v>
      </c>
      <c r="F54" t="s">
        <v>61</v>
      </c>
      <c r="G54">
        <v>2630</v>
      </c>
      <c r="H54" t="s">
        <v>113</v>
      </c>
      <c r="I54">
        <v>2019</v>
      </c>
      <c r="J54">
        <v>2019</v>
      </c>
      <c r="K54" t="s">
        <v>63</v>
      </c>
      <c r="L54">
        <v>102</v>
      </c>
      <c r="M54" t="s">
        <v>64</v>
      </c>
      <c r="N54" t="s">
        <v>65</v>
      </c>
    </row>
    <row r="55" spans="1:14">
      <c r="A55" t="s">
        <v>58</v>
      </c>
      <c r="B55" t="s">
        <v>59</v>
      </c>
      <c r="C55">
        <v>210</v>
      </c>
      <c r="D55" t="s">
        <v>60</v>
      </c>
      <c r="E55">
        <v>5142</v>
      </c>
      <c r="F55" t="s">
        <v>61</v>
      </c>
      <c r="G55">
        <v>2633</v>
      </c>
      <c r="H55" t="s">
        <v>114</v>
      </c>
      <c r="I55">
        <v>2019</v>
      </c>
      <c r="J55">
        <v>2019</v>
      </c>
      <c r="K55" t="s">
        <v>63</v>
      </c>
      <c r="L55">
        <v>0</v>
      </c>
      <c r="M55" t="s">
        <v>64</v>
      </c>
      <c r="N55" t="s">
        <v>65</v>
      </c>
    </row>
    <row r="56" spans="1:14">
      <c r="A56" t="s">
        <v>58</v>
      </c>
      <c r="B56" t="s">
        <v>59</v>
      </c>
      <c r="C56">
        <v>210</v>
      </c>
      <c r="D56" t="s">
        <v>60</v>
      </c>
      <c r="E56">
        <v>5142</v>
      </c>
      <c r="F56" t="s">
        <v>61</v>
      </c>
      <c r="G56">
        <v>2635</v>
      </c>
      <c r="H56" t="s">
        <v>115</v>
      </c>
      <c r="I56">
        <v>2019</v>
      </c>
      <c r="J56">
        <v>2019</v>
      </c>
      <c r="K56" t="s">
        <v>63</v>
      </c>
      <c r="L56">
        <v>4</v>
      </c>
      <c r="M56" t="s">
        <v>64</v>
      </c>
      <c r="N56" t="s">
        <v>65</v>
      </c>
    </row>
    <row r="57" spans="1:14">
      <c r="A57" t="s">
        <v>58</v>
      </c>
      <c r="B57" t="s">
        <v>59</v>
      </c>
      <c r="C57">
        <v>210</v>
      </c>
      <c r="D57" t="s">
        <v>60</v>
      </c>
      <c r="E57">
        <v>5142</v>
      </c>
      <c r="F57" t="s">
        <v>61</v>
      </c>
      <c r="G57">
        <v>2640</v>
      </c>
      <c r="H57" t="s">
        <v>116</v>
      </c>
      <c r="I57">
        <v>2019</v>
      </c>
      <c r="J57">
        <v>2019</v>
      </c>
      <c r="K57" t="s">
        <v>63</v>
      </c>
      <c r="L57">
        <v>2</v>
      </c>
      <c r="M57" t="s">
        <v>64</v>
      </c>
      <c r="N57" t="s">
        <v>65</v>
      </c>
    </row>
    <row r="58" spans="1:14">
      <c r="A58" t="s">
        <v>58</v>
      </c>
      <c r="B58" t="s">
        <v>59</v>
      </c>
      <c r="C58">
        <v>210</v>
      </c>
      <c r="D58" t="s">
        <v>60</v>
      </c>
      <c r="E58">
        <v>5142</v>
      </c>
      <c r="F58" t="s">
        <v>61</v>
      </c>
      <c r="G58">
        <v>2641</v>
      </c>
      <c r="H58" t="s">
        <v>117</v>
      </c>
      <c r="I58">
        <v>2019</v>
      </c>
      <c r="J58">
        <v>2019</v>
      </c>
      <c r="K58" t="s">
        <v>63</v>
      </c>
      <c r="L58">
        <v>2</v>
      </c>
      <c r="M58" t="s">
        <v>64</v>
      </c>
      <c r="N58" t="s">
        <v>65</v>
      </c>
    </row>
    <row r="59" spans="1:14">
      <c r="A59" t="s">
        <v>58</v>
      </c>
      <c r="B59" t="s">
        <v>59</v>
      </c>
      <c r="C59">
        <v>210</v>
      </c>
      <c r="D59" t="s">
        <v>60</v>
      </c>
      <c r="E59">
        <v>5142</v>
      </c>
      <c r="F59" t="s">
        <v>61</v>
      </c>
      <c r="G59">
        <v>2642</v>
      </c>
      <c r="H59" t="s">
        <v>118</v>
      </c>
      <c r="I59">
        <v>2019</v>
      </c>
      <c r="J59">
        <v>2019</v>
      </c>
      <c r="K59" t="s">
        <v>63</v>
      </c>
      <c r="L59">
        <v>0</v>
      </c>
      <c r="M59" t="s">
        <v>64</v>
      </c>
      <c r="N59" t="s">
        <v>65</v>
      </c>
    </row>
    <row r="60" spans="1:14">
      <c r="A60" t="s">
        <v>58</v>
      </c>
      <c r="B60" t="s">
        <v>59</v>
      </c>
      <c r="C60">
        <v>210</v>
      </c>
      <c r="D60" t="s">
        <v>60</v>
      </c>
      <c r="E60">
        <v>5142</v>
      </c>
      <c r="F60" t="s">
        <v>61</v>
      </c>
      <c r="G60">
        <v>2645</v>
      </c>
      <c r="H60" t="s">
        <v>119</v>
      </c>
      <c r="I60">
        <v>2019</v>
      </c>
      <c r="J60">
        <v>2019</v>
      </c>
      <c r="K60" t="s">
        <v>63</v>
      </c>
      <c r="L60">
        <v>7</v>
      </c>
      <c r="M60" t="s">
        <v>64</v>
      </c>
      <c r="N60" t="s">
        <v>65</v>
      </c>
    </row>
    <row r="61" spans="1:14">
      <c r="A61" t="s">
        <v>58</v>
      </c>
      <c r="B61" t="s">
        <v>59</v>
      </c>
      <c r="C61">
        <v>210</v>
      </c>
      <c r="D61" t="s">
        <v>60</v>
      </c>
      <c r="E61">
        <v>5142</v>
      </c>
      <c r="F61" t="s">
        <v>61</v>
      </c>
      <c r="G61">
        <v>2655</v>
      </c>
      <c r="H61" t="s">
        <v>120</v>
      </c>
      <c r="I61">
        <v>2019</v>
      </c>
      <c r="J61">
        <v>2019</v>
      </c>
      <c r="K61" t="s">
        <v>63</v>
      </c>
      <c r="L61">
        <v>203</v>
      </c>
      <c r="M61" t="s">
        <v>64</v>
      </c>
      <c r="N61" t="s">
        <v>65</v>
      </c>
    </row>
    <row r="62" spans="1:14">
      <c r="A62" t="s">
        <v>58</v>
      </c>
      <c r="B62" t="s">
        <v>59</v>
      </c>
      <c r="C62">
        <v>210</v>
      </c>
      <c r="D62" t="s">
        <v>60</v>
      </c>
      <c r="E62">
        <v>5142</v>
      </c>
      <c r="F62" t="s">
        <v>61</v>
      </c>
      <c r="G62">
        <v>2656</v>
      </c>
      <c r="H62" t="s">
        <v>121</v>
      </c>
      <c r="I62">
        <v>2019</v>
      </c>
      <c r="J62">
        <v>2019</v>
      </c>
      <c r="K62" t="s">
        <v>63</v>
      </c>
      <c r="L62">
        <v>523</v>
      </c>
      <c r="M62" t="s">
        <v>64</v>
      </c>
      <c r="N62" t="s">
        <v>65</v>
      </c>
    </row>
    <row r="63" spans="1:14">
      <c r="A63" t="s">
        <v>58</v>
      </c>
      <c r="B63" t="s">
        <v>59</v>
      </c>
      <c r="C63">
        <v>210</v>
      </c>
      <c r="D63" t="s">
        <v>60</v>
      </c>
      <c r="E63">
        <v>5142</v>
      </c>
      <c r="F63" t="s">
        <v>61</v>
      </c>
      <c r="G63">
        <v>2657</v>
      </c>
      <c r="H63" t="s">
        <v>122</v>
      </c>
      <c r="I63">
        <v>2019</v>
      </c>
      <c r="J63">
        <v>2019</v>
      </c>
      <c r="K63" t="s">
        <v>63</v>
      </c>
      <c r="L63">
        <v>2</v>
      </c>
      <c r="M63" t="s">
        <v>64</v>
      </c>
      <c r="N63" t="s">
        <v>65</v>
      </c>
    </row>
    <row r="64" spans="1:14">
      <c r="A64" t="s">
        <v>58</v>
      </c>
      <c r="B64" t="s">
        <v>59</v>
      </c>
      <c r="C64">
        <v>210</v>
      </c>
      <c r="D64" t="s">
        <v>60</v>
      </c>
      <c r="E64">
        <v>5142</v>
      </c>
      <c r="F64" t="s">
        <v>61</v>
      </c>
      <c r="G64">
        <v>2658</v>
      </c>
      <c r="H64" t="s">
        <v>123</v>
      </c>
      <c r="I64">
        <v>2019</v>
      </c>
      <c r="J64">
        <v>2019</v>
      </c>
      <c r="K64" t="s">
        <v>63</v>
      </c>
      <c r="L64">
        <v>42</v>
      </c>
      <c r="M64" t="s">
        <v>64</v>
      </c>
      <c r="N64" t="s">
        <v>65</v>
      </c>
    </row>
    <row r="65" spans="1:14">
      <c r="A65" t="s">
        <v>58</v>
      </c>
      <c r="B65" t="s">
        <v>59</v>
      </c>
      <c r="C65">
        <v>210</v>
      </c>
      <c r="D65" t="s">
        <v>60</v>
      </c>
      <c r="E65">
        <v>5142</v>
      </c>
      <c r="F65" t="s">
        <v>61</v>
      </c>
      <c r="G65">
        <v>2731</v>
      </c>
      <c r="H65" t="s">
        <v>124</v>
      </c>
      <c r="I65">
        <v>2019</v>
      </c>
      <c r="J65">
        <v>2019</v>
      </c>
      <c r="K65" t="s">
        <v>63</v>
      </c>
      <c r="L65">
        <v>224</v>
      </c>
      <c r="M65" t="s">
        <v>64</v>
      </c>
      <c r="N65" t="s">
        <v>65</v>
      </c>
    </row>
    <row r="66" spans="1:14">
      <c r="A66" t="s">
        <v>58</v>
      </c>
      <c r="B66" t="s">
        <v>59</v>
      </c>
      <c r="C66">
        <v>210</v>
      </c>
      <c r="D66" t="s">
        <v>60</v>
      </c>
      <c r="E66">
        <v>5142</v>
      </c>
      <c r="F66" t="s">
        <v>61</v>
      </c>
      <c r="G66">
        <v>2732</v>
      </c>
      <c r="H66" t="s">
        <v>125</v>
      </c>
      <c r="I66">
        <v>2019</v>
      </c>
      <c r="J66">
        <v>2019</v>
      </c>
      <c r="K66" t="s">
        <v>63</v>
      </c>
      <c r="L66">
        <v>14</v>
      </c>
      <c r="M66" t="s">
        <v>64</v>
      </c>
      <c r="N66" t="s">
        <v>65</v>
      </c>
    </row>
    <row r="67" spans="1:14">
      <c r="A67" t="s">
        <v>58</v>
      </c>
      <c r="B67" t="s">
        <v>59</v>
      </c>
      <c r="C67">
        <v>210</v>
      </c>
      <c r="D67" t="s">
        <v>60</v>
      </c>
      <c r="E67">
        <v>5142</v>
      </c>
      <c r="F67" t="s">
        <v>61</v>
      </c>
      <c r="G67">
        <v>2733</v>
      </c>
      <c r="H67" t="s">
        <v>126</v>
      </c>
      <c r="I67">
        <v>2019</v>
      </c>
      <c r="J67">
        <v>2019</v>
      </c>
      <c r="K67" t="s">
        <v>63</v>
      </c>
      <c r="L67">
        <v>296</v>
      </c>
      <c r="M67" t="s">
        <v>64</v>
      </c>
      <c r="N67" t="s">
        <v>65</v>
      </c>
    </row>
    <row r="68" spans="1:14">
      <c r="A68" t="s">
        <v>58</v>
      </c>
      <c r="B68" t="s">
        <v>59</v>
      </c>
      <c r="C68">
        <v>210</v>
      </c>
      <c r="D68" t="s">
        <v>60</v>
      </c>
      <c r="E68">
        <v>5142</v>
      </c>
      <c r="F68" t="s">
        <v>61</v>
      </c>
      <c r="G68">
        <v>2734</v>
      </c>
      <c r="H68" t="s">
        <v>127</v>
      </c>
      <c r="I68">
        <v>2019</v>
      </c>
      <c r="J68">
        <v>2019</v>
      </c>
      <c r="K68" t="s">
        <v>63</v>
      </c>
      <c r="L68">
        <v>172</v>
      </c>
      <c r="M68" t="s">
        <v>64</v>
      </c>
      <c r="N68" t="s">
        <v>65</v>
      </c>
    </row>
    <row r="69" spans="1:14">
      <c r="A69" t="s">
        <v>58</v>
      </c>
      <c r="B69" t="s">
        <v>59</v>
      </c>
      <c r="C69">
        <v>210</v>
      </c>
      <c r="D69" t="s">
        <v>60</v>
      </c>
      <c r="E69">
        <v>5142</v>
      </c>
      <c r="F69" t="s">
        <v>61</v>
      </c>
      <c r="G69">
        <v>2735</v>
      </c>
      <c r="H69" t="s">
        <v>128</v>
      </c>
      <c r="I69">
        <v>2019</v>
      </c>
      <c r="J69">
        <v>2019</v>
      </c>
      <c r="K69" t="s">
        <v>63</v>
      </c>
      <c r="L69">
        <v>1</v>
      </c>
      <c r="M69" t="s">
        <v>64</v>
      </c>
      <c r="N69" t="s">
        <v>65</v>
      </c>
    </row>
    <row r="70" spans="1:14">
      <c r="A70" t="s">
        <v>58</v>
      </c>
      <c r="B70" t="s">
        <v>59</v>
      </c>
      <c r="C70">
        <v>210</v>
      </c>
      <c r="D70" t="s">
        <v>60</v>
      </c>
      <c r="E70">
        <v>5142</v>
      </c>
      <c r="F70" t="s">
        <v>61</v>
      </c>
      <c r="G70">
        <v>2736</v>
      </c>
      <c r="H70" t="s">
        <v>129</v>
      </c>
      <c r="I70">
        <v>2019</v>
      </c>
      <c r="J70">
        <v>2019</v>
      </c>
      <c r="K70" t="s">
        <v>63</v>
      </c>
      <c r="L70">
        <v>68</v>
      </c>
      <c r="M70" t="s">
        <v>64</v>
      </c>
      <c r="N70" t="s">
        <v>65</v>
      </c>
    </row>
    <row r="71" spans="1:14">
      <c r="A71" t="s">
        <v>58</v>
      </c>
      <c r="B71" t="s">
        <v>59</v>
      </c>
      <c r="C71">
        <v>210</v>
      </c>
      <c r="D71" t="s">
        <v>60</v>
      </c>
      <c r="E71">
        <v>5142</v>
      </c>
      <c r="F71" t="s">
        <v>61</v>
      </c>
      <c r="G71">
        <v>2740</v>
      </c>
      <c r="H71" t="s">
        <v>130</v>
      </c>
      <c r="I71">
        <v>2019</v>
      </c>
      <c r="J71">
        <v>2019</v>
      </c>
      <c r="K71" t="s">
        <v>63</v>
      </c>
      <c r="L71">
        <v>51</v>
      </c>
      <c r="M71" t="s">
        <v>64</v>
      </c>
      <c r="N71" t="s">
        <v>65</v>
      </c>
    </row>
    <row r="72" spans="1:14">
      <c r="A72" t="s">
        <v>58</v>
      </c>
      <c r="B72" t="s">
        <v>59</v>
      </c>
      <c r="C72">
        <v>210</v>
      </c>
      <c r="D72" t="s">
        <v>60</v>
      </c>
      <c r="E72">
        <v>5142</v>
      </c>
      <c r="F72" t="s">
        <v>61</v>
      </c>
      <c r="G72">
        <v>2743</v>
      </c>
      <c r="H72" t="s">
        <v>131</v>
      </c>
      <c r="I72">
        <v>2019</v>
      </c>
      <c r="J72">
        <v>2019</v>
      </c>
      <c r="K72" t="s">
        <v>63</v>
      </c>
      <c r="L72">
        <v>107</v>
      </c>
      <c r="M72" t="s">
        <v>64</v>
      </c>
      <c r="N72" t="s">
        <v>65</v>
      </c>
    </row>
    <row r="73" spans="1:14">
      <c r="A73" t="s">
        <v>58</v>
      </c>
      <c r="B73" t="s">
        <v>59</v>
      </c>
      <c r="C73">
        <v>210</v>
      </c>
      <c r="D73" t="s">
        <v>60</v>
      </c>
      <c r="E73">
        <v>5142</v>
      </c>
      <c r="F73" t="s">
        <v>61</v>
      </c>
      <c r="G73">
        <v>2737</v>
      </c>
      <c r="H73" t="s">
        <v>132</v>
      </c>
      <c r="I73">
        <v>2019</v>
      </c>
      <c r="J73">
        <v>2019</v>
      </c>
      <c r="K73" t="s">
        <v>63</v>
      </c>
      <c r="L73">
        <v>14</v>
      </c>
      <c r="M73" t="s">
        <v>64</v>
      </c>
      <c r="N73" t="s">
        <v>65</v>
      </c>
    </row>
    <row r="74" spans="1:14">
      <c r="A74" t="s">
        <v>58</v>
      </c>
      <c r="B74" t="s">
        <v>59</v>
      </c>
      <c r="C74">
        <v>210</v>
      </c>
      <c r="D74" t="s">
        <v>60</v>
      </c>
      <c r="E74">
        <v>5142</v>
      </c>
      <c r="F74" t="s">
        <v>61</v>
      </c>
      <c r="G74">
        <v>2781</v>
      </c>
      <c r="H74" t="s">
        <v>133</v>
      </c>
      <c r="I74">
        <v>2019</v>
      </c>
      <c r="J74">
        <v>2019</v>
      </c>
      <c r="K74" t="s">
        <v>63</v>
      </c>
      <c r="L74">
        <v>0.01</v>
      </c>
      <c r="M74" t="s">
        <v>64</v>
      </c>
      <c r="N74" t="s">
        <v>65</v>
      </c>
    </row>
    <row r="75" spans="1:14">
      <c r="A75" t="s">
        <v>58</v>
      </c>
      <c r="B75" t="s">
        <v>59</v>
      </c>
      <c r="C75">
        <v>210</v>
      </c>
      <c r="D75" t="s">
        <v>60</v>
      </c>
      <c r="E75">
        <v>5142</v>
      </c>
      <c r="F75" t="s">
        <v>61</v>
      </c>
      <c r="G75">
        <v>2782</v>
      </c>
      <c r="H75" t="s">
        <v>134</v>
      </c>
      <c r="I75">
        <v>2019</v>
      </c>
      <c r="J75">
        <v>2019</v>
      </c>
      <c r="K75" t="s">
        <v>63</v>
      </c>
      <c r="L75">
        <v>0</v>
      </c>
      <c r="M75" t="s">
        <v>64</v>
      </c>
      <c r="N75" t="s">
        <v>65</v>
      </c>
    </row>
    <row r="76" spans="1:14">
      <c r="A76" t="s">
        <v>58</v>
      </c>
      <c r="B76" t="s">
        <v>59</v>
      </c>
      <c r="C76">
        <v>210</v>
      </c>
      <c r="D76" t="s">
        <v>60</v>
      </c>
      <c r="E76">
        <v>5142</v>
      </c>
      <c r="F76" t="s">
        <v>61</v>
      </c>
      <c r="G76">
        <v>2744</v>
      </c>
      <c r="H76" t="s">
        <v>135</v>
      </c>
      <c r="I76">
        <v>2019</v>
      </c>
      <c r="J76">
        <v>2019</v>
      </c>
      <c r="K76" t="s">
        <v>63</v>
      </c>
      <c r="L76">
        <v>140</v>
      </c>
      <c r="M76" t="s">
        <v>64</v>
      </c>
      <c r="N76" t="s">
        <v>65</v>
      </c>
    </row>
    <row r="77" spans="1:14">
      <c r="A77" t="s">
        <v>58</v>
      </c>
      <c r="B77" t="s">
        <v>59</v>
      </c>
      <c r="C77">
        <v>210</v>
      </c>
      <c r="D77" t="s">
        <v>60</v>
      </c>
      <c r="E77">
        <v>5142</v>
      </c>
      <c r="F77" t="s">
        <v>61</v>
      </c>
      <c r="G77">
        <v>2848</v>
      </c>
      <c r="H77" t="s">
        <v>136</v>
      </c>
      <c r="I77">
        <v>2019</v>
      </c>
      <c r="J77">
        <v>2019</v>
      </c>
      <c r="K77" t="s">
        <v>63</v>
      </c>
      <c r="L77">
        <v>1831</v>
      </c>
      <c r="M77" t="s">
        <v>64</v>
      </c>
      <c r="N77" t="s">
        <v>65</v>
      </c>
    </row>
    <row r="78" spans="1:14">
      <c r="A78" t="s">
        <v>58</v>
      </c>
      <c r="B78" t="s">
        <v>59</v>
      </c>
      <c r="C78">
        <v>210</v>
      </c>
      <c r="D78" t="s">
        <v>60</v>
      </c>
      <c r="E78">
        <v>5142</v>
      </c>
      <c r="F78" t="s">
        <v>61</v>
      </c>
      <c r="G78">
        <v>2761</v>
      </c>
      <c r="H78" t="s">
        <v>137</v>
      </c>
      <c r="I78">
        <v>2019</v>
      </c>
      <c r="J78">
        <v>2019</v>
      </c>
      <c r="K78" t="s">
        <v>63</v>
      </c>
      <c r="L78">
        <v>88.11</v>
      </c>
      <c r="M78" t="s">
        <v>64</v>
      </c>
      <c r="N78" t="s">
        <v>65</v>
      </c>
    </row>
    <row r="79" spans="1:14">
      <c r="A79" t="s">
        <v>58</v>
      </c>
      <c r="B79" t="s">
        <v>59</v>
      </c>
      <c r="C79">
        <v>210</v>
      </c>
      <c r="D79" t="s">
        <v>60</v>
      </c>
      <c r="E79">
        <v>5142</v>
      </c>
      <c r="F79" t="s">
        <v>61</v>
      </c>
      <c r="G79">
        <v>2762</v>
      </c>
      <c r="H79" t="s">
        <v>138</v>
      </c>
      <c r="I79">
        <v>2019</v>
      </c>
      <c r="J79">
        <v>2019</v>
      </c>
      <c r="K79" t="s">
        <v>63</v>
      </c>
      <c r="L79">
        <v>92.15</v>
      </c>
      <c r="M79" t="s">
        <v>64</v>
      </c>
      <c r="N79" t="s">
        <v>65</v>
      </c>
    </row>
    <row r="80" spans="1:14">
      <c r="A80" t="s">
        <v>58</v>
      </c>
      <c r="B80" t="s">
        <v>59</v>
      </c>
      <c r="C80">
        <v>210</v>
      </c>
      <c r="D80" t="s">
        <v>60</v>
      </c>
      <c r="E80">
        <v>5142</v>
      </c>
      <c r="F80" t="s">
        <v>61</v>
      </c>
      <c r="G80">
        <v>2763</v>
      </c>
      <c r="H80" t="s">
        <v>139</v>
      </c>
      <c r="I80">
        <v>2019</v>
      </c>
      <c r="J80">
        <v>2019</v>
      </c>
      <c r="K80" t="s">
        <v>63</v>
      </c>
      <c r="L80">
        <v>53.56</v>
      </c>
      <c r="M80" t="s">
        <v>64</v>
      </c>
      <c r="N80" t="s">
        <v>65</v>
      </c>
    </row>
    <row r="81" spans="1:14">
      <c r="A81" t="s">
        <v>58</v>
      </c>
      <c r="B81" t="s">
        <v>59</v>
      </c>
      <c r="C81">
        <v>210</v>
      </c>
      <c r="D81" t="s">
        <v>60</v>
      </c>
      <c r="E81">
        <v>5142</v>
      </c>
      <c r="F81" t="s">
        <v>61</v>
      </c>
      <c r="G81">
        <v>2764</v>
      </c>
      <c r="H81" t="s">
        <v>140</v>
      </c>
      <c r="I81">
        <v>2019</v>
      </c>
      <c r="J81">
        <v>2019</v>
      </c>
      <c r="K81" t="s">
        <v>63</v>
      </c>
      <c r="L81">
        <v>7.09</v>
      </c>
      <c r="M81" t="s">
        <v>64</v>
      </c>
      <c r="N81" t="s">
        <v>65</v>
      </c>
    </row>
    <row r="82" spans="1:14">
      <c r="A82" t="s">
        <v>58</v>
      </c>
      <c r="B82" t="s">
        <v>59</v>
      </c>
      <c r="C82">
        <v>210</v>
      </c>
      <c r="D82" t="s">
        <v>60</v>
      </c>
      <c r="E82">
        <v>5142</v>
      </c>
      <c r="F82" t="s">
        <v>61</v>
      </c>
      <c r="G82">
        <v>2765</v>
      </c>
      <c r="H82" t="s">
        <v>141</v>
      </c>
      <c r="I82">
        <v>2019</v>
      </c>
      <c r="J82">
        <v>2019</v>
      </c>
      <c r="K82" t="s">
        <v>63</v>
      </c>
      <c r="L82">
        <v>74.819999999999993</v>
      </c>
      <c r="M82" t="s">
        <v>64</v>
      </c>
      <c r="N82" t="s">
        <v>65</v>
      </c>
    </row>
    <row r="83" spans="1:14">
      <c r="A83" t="s">
        <v>58</v>
      </c>
      <c r="B83" t="s">
        <v>59</v>
      </c>
      <c r="C83">
        <v>210</v>
      </c>
      <c r="D83" t="s">
        <v>60</v>
      </c>
      <c r="E83">
        <v>5142</v>
      </c>
      <c r="F83" t="s">
        <v>61</v>
      </c>
      <c r="G83">
        <v>2766</v>
      </c>
      <c r="H83" t="s">
        <v>142</v>
      </c>
      <c r="I83">
        <v>2019</v>
      </c>
      <c r="J83">
        <v>2019</v>
      </c>
      <c r="K83" t="s">
        <v>63</v>
      </c>
      <c r="L83">
        <v>0.78</v>
      </c>
      <c r="M83" t="s">
        <v>64</v>
      </c>
      <c r="N83" t="s">
        <v>65</v>
      </c>
    </row>
    <row r="84" spans="1:14">
      <c r="A84" t="s">
        <v>58</v>
      </c>
      <c r="B84" t="s">
        <v>59</v>
      </c>
      <c r="C84">
        <v>210</v>
      </c>
      <c r="D84" t="s">
        <v>60</v>
      </c>
      <c r="E84">
        <v>5142</v>
      </c>
      <c r="F84" t="s">
        <v>61</v>
      </c>
      <c r="G84">
        <v>2767</v>
      </c>
      <c r="H84" t="s">
        <v>143</v>
      </c>
      <c r="I84">
        <v>2019</v>
      </c>
      <c r="J84">
        <v>2019</v>
      </c>
      <c r="K84" t="s">
        <v>63</v>
      </c>
      <c r="L84">
        <v>8.5</v>
      </c>
      <c r="M84" t="s">
        <v>64</v>
      </c>
      <c r="N84" t="s">
        <v>65</v>
      </c>
    </row>
    <row r="85" spans="1:14">
      <c r="A85" t="s">
        <v>58</v>
      </c>
      <c r="B85" t="s">
        <v>59</v>
      </c>
      <c r="C85">
        <v>210</v>
      </c>
      <c r="D85" t="s">
        <v>60</v>
      </c>
      <c r="E85">
        <v>5142</v>
      </c>
      <c r="F85" t="s">
        <v>61</v>
      </c>
      <c r="G85">
        <v>2769</v>
      </c>
      <c r="H85" t="s">
        <v>144</v>
      </c>
      <c r="I85">
        <v>2019</v>
      </c>
      <c r="J85">
        <v>2019</v>
      </c>
      <c r="K85" t="s">
        <v>63</v>
      </c>
      <c r="L85">
        <v>0.02</v>
      </c>
      <c r="M85" t="s">
        <v>64</v>
      </c>
      <c r="N85" t="s">
        <v>65</v>
      </c>
    </row>
    <row r="86" spans="1:14">
      <c r="A86" t="s">
        <v>58</v>
      </c>
      <c r="B86" t="s">
        <v>59</v>
      </c>
      <c r="C86">
        <v>210</v>
      </c>
      <c r="D86" t="s">
        <v>60</v>
      </c>
      <c r="E86">
        <v>5142</v>
      </c>
      <c r="F86" t="s">
        <v>61</v>
      </c>
      <c r="G86">
        <v>2775</v>
      </c>
      <c r="H86" t="s">
        <v>145</v>
      </c>
      <c r="I86">
        <v>2019</v>
      </c>
      <c r="J86">
        <v>2019</v>
      </c>
      <c r="K86" t="s">
        <v>63</v>
      </c>
      <c r="L86">
        <v>0</v>
      </c>
      <c r="M86" t="s">
        <v>64</v>
      </c>
      <c r="N86" t="s">
        <v>65</v>
      </c>
    </row>
    <row r="87" spans="1:14">
      <c r="A87" t="s">
        <v>58</v>
      </c>
      <c r="B87" t="s">
        <v>59</v>
      </c>
      <c r="C87">
        <v>210</v>
      </c>
      <c r="D87" t="s">
        <v>60</v>
      </c>
      <c r="E87">
        <v>5142</v>
      </c>
      <c r="F87" t="s">
        <v>61</v>
      </c>
      <c r="G87">
        <v>2680</v>
      </c>
      <c r="H87" t="s">
        <v>146</v>
      </c>
      <c r="I87">
        <v>2019</v>
      </c>
      <c r="J87">
        <v>2019</v>
      </c>
      <c r="K87" t="s">
        <v>63</v>
      </c>
      <c r="L87">
        <v>2</v>
      </c>
      <c r="M87" t="s">
        <v>64</v>
      </c>
      <c r="N87" t="s">
        <v>65</v>
      </c>
    </row>
    <row r="88" spans="1:14">
      <c r="A88" t="s">
        <v>58</v>
      </c>
      <c r="B88" t="s">
        <v>59</v>
      </c>
      <c r="C88">
        <v>210</v>
      </c>
      <c r="D88" t="s">
        <v>60</v>
      </c>
      <c r="E88">
        <v>5142</v>
      </c>
      <c r="F88" t="s">
        <v>61</v>
      </c>
      <c r="G88">
        <v>2899</v>
      </c>
      <c r="H88" t="s">
        <v>147</v>
      </c>
      <c r="I88">
        <v>2019</v>
      </c>
      <c r="J88">
        <v>2019</v>
      </c>
      <c r="K88" t="s">
        <v>63</v>
      </c>
      <c r="L88">
        <v>74</v>
      </c>
      <c r="M88" t="s">
        <v>64</v>
      </c>
      <c r="N88" t="s">
        <v>65</v>
      </c>
    </row>
    <row r="89" spans="1:14">
      <c r="L89">
        <f>SUM(L2:L88)</f>
        <v>7925.04</v>
      </c>
    </row>
    <row r="90" spans="1:14">
      <c r="L90"/>
    </row>
    <row r="91" spans="1:14">
      <c r="L91"/>
    </row>
    <row r="92" spans="1:14">
      <c r="L92"/>
    </row>
    <row r="93" spans="1:14">
      <c r="L93"/>
    </row>
    <row r="94" spans="1:14">
      <c r="L94"/>
    </row>
    <row r="95" spans="1:14">
      <c r="L95"/>
    </row>
    <row r="96" spans="1:14">
      <c r="L96"/>
    </row>
    <row r="97" spans="12:12">
      <c r="L97"/>
    </row>
    <row r="98" spans="12:12">
      <c r="L98"/>
    </row>
    <row r="99" spans="12:12">
      <c r="L99"/>
    </row>
    <row r="100" spans="12:12">
      <c r="L100"/>
    </row>
    <row r="101" spans="12:12">
      <c r="L101"/>
    </row>
    <row r="102" spans="12:12">
      <c r="L102"/>
    </row>
    <row r="103" spans="12:12">
      <c r="L103"/>
    </row>
    <row r="104" spans="12:12">
      <c r="L104"/>
    </row>
    <row r="105" spans="12:12">
      <c r="L105"/>
    </row>
    <row r="106" spans="12:12">
      <c r="L106"/>
    </row>
    <row r="107" spans="12:12">
      <c r="L107"/>
    </row>
    <row r="108" spans="12:12">
      <c r="L108"/>
    </row>
    <row r="109" spans="12:12">
      <c r="L109"/>
    </row>
    <row r="110" spans="12:12">
      <c r="L110"/>
    </row>
    <row r="111" spans="12:12">
      <c r="L111"/>
    </row>
    <row r="112" spans="12:12">
      <c r="L112"/>
    </row>
    <row r="113" spans="12:12">
      <c r="L113"/>
    </row>
    <row r="114" spans="12:12">
      <c r="L114"/>
    </row>
    <row r="115" spans="12:12">
      <c r="L115"/>
    </row>
    <row r="116" spans="12:12">
      <c r="L116"/>
    </row>
    <row r="117" spans="12:12">
      <c r="L117"/>
    </row>
    <row r="118" spans="12:12">
      <c r="L118"/>
    </row>
    <row r="119" spans="12:12">
      <c r="L119"/>
    </row>
    <row r="120" spans="12:12">
      <c r="L120"/>
    </row>
    <row r="121" spans="12:12">
      <c r="L121"/>
    </row>
    <row r="122" spans="12:12">
      <c r="L122"/>
    </row>
    <row r="123" spans="12:12">
      <c r="L123"/>
    </row>
    <row r="124" spans="12:12">
      <c r="L124"/>
    </row>
    <row r="125" spans="12:12">
      <c r="L125"/>
    </row>
    <row r="126" spans="12:12">
      <c r="L126"/>
    </row>
    <row r="127" spans="12:12">
      <c r="L127"/>
    </row>
    <row r="128" spans="12:12">
      <c r="L128"/>
    </row>
    <row r="129" spans="12:12">
      <c r="L129"/>
    </row>
    <row r="130" spans="12:12">
      <c r="L130"/>
    </row>
    <row r="131" spans="12:12">
      <c r="L131"/>
    </row>
    <row r="132" spans="12:12">
      <c r="L132"/>
    </row>
    <row r="133" spans="12:12">
      <c r="L133"/>
    </row>
    <row r="134" spans="12:12">
      <c r="L134"/>
    </row>
    <row r="135" spans="12:12">
      <c r="L135"/>
    </row>
    <row r="136" spans="12:12">
      <c r="L136"/>
    </row>
    <row r="137" spans="12:12">
      <c r="L137"/>
    </row>
    <row r="138" spans="12:12">
      <c r="L138"/>
    </row>
    <row r="139" spans="12:12">
      <c r="L139"/>
    </row>
    <row r="140" spans="12:12">
      <c r="L140"/>
    </row>
    <row r="141" spans="12:12">
      <c r="L141"/>
    </row>
    <row r="142" spans="12:12">
      <c r="L142"/>
    </row>
    <row r="143" spans="12:12">
      <c r="L143"/>
    </row>
    <row r="144" spans="12:12">
      <c r="L144"/>
    </row>
    <row r="145" spans="12:12">
      <c r="L145"/>
    </row>
    <row r="146" spans="12:12">
      <c r="L146"/>
    </row>
    <row r="147" spans="12:12">
      <c r="L147"/>
    </row>
    <row r="148" spans="12:12">
      <c r="L148"/>
    </row>
    <row r="149" spans="12:12">
      <c r="L149"/>
    </row>
    <row r="150" spans="12:12">
      <c r="L150"/>
    </row>
    <row r="151" spans="12:12">
      <c r="L151"/>
    </row>
    <row r="152" spans="12:12">
      <c r="L152"/>
    </row>
    <row r="153" spans="12:12">
      <c r="L153"/>
    </row>
    <row r="154" spans="12:12">
      <c r="L154"/>
    </row>
    <row r="155" spans="12:12">
      <c r="L155"/>
    </row>
    <row r="156" spans="12:12">
      <c r="L156"/>
    </row>
    <row r="157" spans="12:12">
      <c r="L157"/>
    </row>
    <row r="158" spans="12:12">
      <c r="L158"/>
    </row>
    <row r="159" spans="12:12">
      <c r="L159"/>
    </row>
    <row r="160" spans="12:12">
      <c r="L160"/>
    </row>
    <row r="161" spans="12:12">
      <c r="L161"/>
    </row>
    <row r="162" spans="12:12">
      <c r="L162"/>
    </row>
    <row r="163" spans="12:12">
      <c r="L163"/>
    </row>
    <row r="164" spans="12:12">
      <c r="L164"/>
    </row>
    <row r="165" spans="12:12">
      <c r="L165"/>
    </row>
    <row r="166" spans="12:12">
      <c r="L166"/>
    </row>
    <row r="167" spans="12:12">
      <c r="L167"/>
    </row>
    <row r="168" spans="12:12">
      <c r="L168"/>
    </row>
    <row r="169" spans="12:12">
      <c r="L169"/>
    </row>
    <row r="170" spans="12:12">
      <c r="L170"/>
    </row>
    <row r="171" spans="12:12">
      <c r="L171"/>
    </row>
    <row r="172" spans="12:12">
      <c r="L172"/>
    </row>
    <row r="173" spans="12:12">
      <c r="L173"/>
    </row>
    <row r="174" spans="12:12">
      <c r="L174"/>
    </row>
    <row r="175" spans="12:12">
      <c r="L175"/>
    </row>
    <row r="176" spans="12:12">
      <c r="L176"/>
    </row>
    <row r="177" spans="12:12">
      <c r="L177"/>
    </row>
    <row r="178" spans="12:12">
      <c r="L178"/>
    </row>
    <row r="179" spans="12:12">
      <c r="L179"/>
    </row>
    <row r="180" spans="12:12">
      <c r="L180"/>
    </row>
    <row r="181" spans="12:12">
      <c r="L181"/>
    </row>
    <row r="182" spans="12:12">
      <c r="L182"/>
    </row>
    <row r="183" spans="12:12">
      <c r="L183"/>
    </row>
    <row r="184" spans="12:12">
      <c r="L184"/>
    </row>
    <row r="185" spans="12:12">
      <c r="L185"/>
    </row>
    <row r="186" spans="12:12">
      <c r="L186"/>
    </row>
    <row r="187" spans="12:12">
      <c r="L187"/>
    </row>
    <row r="188" spans="12:12">
      <c r="L188"/>
    </row>
    <row r="189" spans="12:12">
      <c r="L189"/>
    </row>
    <row r="190" spans="12:12">
      <c r="L190"/>
    </row>
    <row r="191" spans="12:12">
      <c r="L191"/>
    </row>
    <row r="192" spans="12:12">
      <c r="L192"/>
    </row>
    <row r="193" spans="12:12">
      <c r="L193"/>
    </row>
    <row r="194" spans="12:12">
      <c r="L194"/>
    </row>
    <row r="195" spans="12:12">
      <c r="L195"/>
    </row>
    <row r="196" spans="12:12">
      <c r="L196"/>
    </row>
    <row r="197" spans="12:12">
      <c r="L197"/>
    </row>
    <row r="198" spans="12:12">
      <c r="L198"/>
    </row>
    <row r="199" spans="12:12">
      <c r="L199"/>
    </row>
    <row r="200" spans="12:12">
      <c r="L200"/>
    </row>
    <row r="201" spans="12:12">
      <c r="L201"/>
    </row>
    <row r="202" spans="12:12">
      <c r="L202"/>
    </row>
    <row r="203" spans="12:12">
      <c r="L203"/>
    </row>
    <row r="204" spans="12:12">
      <c r="L204"/>
    </row>
    <row r="205" spans="12:12">
      <c r="L205"/>
    </row>
    <row r="206" spans="12:12">
      <c r="L206"/>
    </row>
    <row r="207" spans="12:12">
      <c r="L207"/>
    </row>
    <row r="208" spans="12:12">
      <c r="L208"/>
    </row>
    <row r="209" spans="12:12">
      <c r="L209"/>
    </row>
    <row r="210" spans="12:12">
      <c r="L210"/>
    </row>
    <row r="211" spans="12:12">
      <c r="L211"/>
    </row>
    <row r="212" spans="12:12">
      <c r="L212"/>
    </row>
    <row r="213" spans="12:12">
      <c r="L213"/>
    </row>
    <row r="214" spans="12:12">
      <c r="L214"/>
    </row>
    <row r="215" spans="12:12">
      <c r="L215"/>
    </row>
    <row r="216" spans="12:12">
      <c r="L216"/>
    </row>
    <row r="217" spans="12:12">
      <c r="L217"/>
    </row>
    <row r="218" spans="12:12">
      <c r="L218"/>
    </row>
    <row r="219" spans="12:12">
      <c r="L219"/>
    </row>
    <row r="220" spans="12:12">
      <c r="L220"/>
    </row>
    <row r="221" spans="12:12">
      <c r="L221"/>
    </row>
    <row r="222" spans="12:12">
      <c r="L222"/>
    </row>
    <row r="223" spans="12:12">
      <c r="L223"/>
    </row>
    <row r="224" spans="12:12">
      <c r="L224"/>
    </row>
    <row r="225" spans="12:12">
      <c r="L225"/>
    </row>
    <row r="226" spans="12:12">
      <c r="L226"/>
    </row>
    <row r="227" spans="12:12">
      <c r="L227"/>
    </row>
    <row r="228" spans="12:12">
      <c r="L228"/>
    </row>
    <row r="229" spans="12:12">
      <c r="L229"/>
    </row>
    <row r="230" spans="12:12">
      <c r="L230"/>
    </row>
    <row r="231" spans="12:12">
      <c r="L231"/>
    </row>
    <row r="232" spans="12:12">
      <c r="L232"/>
    </row>
    <row r="233" spans="12:12">
      <c r="L233"/>
    </row>
    <row r="234" spans="12:12">
      <c r="L234"/>
    </row>
    <row r="235" spans="12:12">
      <c r="L235"/>
    </row>
    <row r="236" spans="12:12">
      <c r="L236"/>
    </row>
    <row r="237" spans="12:12">
      <c r="L237"/>
    </row>
    <row r="238" spans="12:12">
      <c r="L238"/>
    </row>
    <row r="239" spans="12:12">
      <c r="L239"/>
    </row>
    <row r="240" spans="12:12">
      <c r="L240"/>
    </row>
    <row r="241" spans="12:12">
      <c r="L241"/>
    </row>
    <row r="242" spans="12:12">
      <c r="L242"/>
    </row>
    <row r="243" spans="12:12">
      <c r="L243"/>
    </row>
    <row r="244" spans="12:12">
      <c r="L244"/>
    </row>
    <row r="245" spans="12:12">
      <c r="L245"/>
    </row>
    <row r="246" spans="12:12">
      <c r="L246"/>
    </row>
    <row r="247" spans="12:12">
      <c r="L247"/>
    </row>
    <row r="248" spans="12:12">
      <c r="L248"/>
    </row>
    <row r="249" spans="12:12">
      <c r="L249"/>
    </row>
    <row r="250" spans="12:12">
      <c r="L250"/>
    </row>
    <row r="251" spans="12:12">
      <c r="L251"/>
    </row>
    <row r="252" spans="12:12">
      <c r="L252"/>
    </row>
    <row r="253" spans="12:12">
      <c r="L253"/>
    </row>
    <row r="254" spans="12:12">
      <c r="L254"/>
    </row>
    <row r="255" spans="12:12">
      <c r="L255"/>
    </row>
    <row r="256" spans="12:12">
      <c r="L256"/>
    </row>
    <row r="257" spans="12:12">
      <c r="L257"/>
    </row>
    <row r="258" spans="12:12">
      <c r="L258"/>
    </row>
    <row r="259" spans="12:12">
      <c r="L259"/>
    </row>
    <row r="260" spans="12:12">
      <c r="L260"/>
    </row>
    <row r="261" spans="12:12">
      <c r="L261"/>
    </row>
    <row r="262" spans="12:12">
      <c r="L262"/>
    </row>
    <row r="263" spans="12:12">
      <c r="L263"/>
    </row>
    <row r="264" spans="12:12">
      <c r="L264"/>
    </row>
    <row r="265" spans="12:12">
      <c r="L265"/>
    </row>
    <row r="266" spans="12:12">
      <c r="L266"/>
    </row>
    <row r="267" spans="12:12">
      <c r="L267"/>
    </row>
    <row r="268" spans="12:12">
      <c r="L268"/>
    </row>
    <row r="269" spans="12:12">
      <c r="L269"/>
    </row>
    <row r="270" spans="12:12">
      <c r="L270"/>
    </row>
    <row r="271" spans="12:12">
      <c r="L271"/>
    </row>
    <row r="272" spans="12:12">
      <c r="L272"/>
    </row>
    <row r="273" spans="12:12">
      <c r="L273"/>
    </row>
    <row r="274" spans="12:12">
      <c r="L274"/>
    </row>
    <row r="275" spans="12:12">
      <c r="L275"/>
    </row>
    <row r="276" spans="12:12">
      <c r="L276"/>
    </row>
    <row r="277" spans="12:12">
      <c r="L277"/>
    </row>
    <row r="278" spans="12:12">
      <c r="L278"/>
    </row>
    <row r="279" spans="12:12">
      <c r="L279"/>
    </row>
    <row r="280" spans="12:12">
      <c r="L280"/>
    </row>
    <row r="281" spans="12:12">
      <c r="L281"/>
    </row>
    <row r="282" spans="12:12">
      <c r="L282"/>
    </row>
    <row r="283" spans="12:12">
      <c r="L283"/>
    </row>
    <row r="284" spans="12:12">
      <c r="L284"/>
    </row>
    <row r="285" spans="12:12">
      <c r="L285"/>
    </row>
    <row r="286" spans="12:12">
      <c r="L286"/>
    </row>
    <row r="287" spans="12:12">
      <c r="L287"/>
    </row>
    <row r="288" spans="12:12">
      <c r="L288"/>
    </row>
    <row r="289" spans="12:12">
      <c r="L289"/>
    </row>
    <row r="290" spans="12:12">
      <c r="L290"/>
    </row>
    <row r="291" spans="12:12">
      <c r="L291"/>
    </row>
    <row r="292" spans="12:12">
      <c r="L292"/>
    </row>
    <row r="293" spans="12:12">
      <c r="L293"/>
    </row>
    <row r="294" spans="12:12">
      <c r="L294"/>
    </row>
    <row r="295" spans="12:12">
      <c r="L295"/>
    </row>
    <row r="296" spans="12:12">
      <c r="L296"/>
    </row>
    <row r="297" spans="12:12">
      <c r="L297"/>
    </row>
    <row r="298" spans="12:12">
      <c r="L298"/>
    </row>
    <row r="299" spans="12:12">
      <c r="L299"/>
    </row>
    <row r="300" spans="12:12">
      <c r="L300"/>
    </row>
    <row r="301" spans="12:12">
      <c r="L301"/>
    </row>
    <row r="302" spans="12:12">
      <c r="L302"/>
    </row>
    <row r="303" spans="12:12">
      <c r="L303"/>
    </row>
    <row r="304" spans="12:12">
      <c r="L304"/>
    </row>
    <row r="305" spans="12:12">
      <c r="L305"/>
    </row>
    <row r="306" spans="12:12">
      <c r="L306"/>
    </row>
    <row r="307" spans="12:12">
      <c r="L307"/>
    </row>
    <row r="308" spans="12:12">
      <c r="L308"/>
    </row>
    <row r="309" spans="12:12">
      <c r="L309"/>
    </row>
    <row r="310" spans="12:12">
      <c r="L310"/>
    </row>
    <row r="311" spans="12:12">
      <c r="L311"/>
    </row>
    <row r="312" spans="12:12">
      <c r="L312"/>
    </row>
    <row r="313" spans="12:12">
      <c r="L313"/>
    </row>
    <row r="314" spans="12:12">
      <c r="L314"/>
    </row>
    <row r="315" spans="12:12">
      <c r="L315"/>
    </row>
    <row r="316" spans="12:12">
      <c r="L316"/>
    </row>
    <row r="317" spans="12:12">
      <c r="L317"/>
    </row>
    <row r="318" spans="12:12">
      <c r="L318"/>
    </row>
    <row r="319" spans="12:12">
      <c r="L319"/>
    </row>
    <row r="320" spans="12:12">
      <c r="L320"/>
    </row>
    <row r="321" spans="12:12">
      <c r="L321"/>
    </row>
    <row r="322" spans="12:12">
      <c r="L322"/>
    </row>
    <row r="323" spans="12:12">
      <c r="L323"/>
    </row>
    <row r="324" spans="12:12">
      <c r="L324"/>
    </row>
    <row r="325" spans="12:12">
      <c r="L325"/>
    </row>
    <row r="326" spans="12:12">
      <c r="L326"/>
    </row>
    <row r="327" spans="12:12">
      <c r="L327"/>
    </row>
    <row r="328" spans="12:12">
      <c r="L328"/>
    </row>
    <row r="329" spans="12:12">
      <c r="L329"/>
    </row>
    <row r="330" spans="12:12">
      <c r="L330"/>
    </row>
    <row r="331" spans="12:12">
      <c r="L331"/>
    </row>
    <row r="332" spans="12:12">
      <c r="L332"/>
    </row>
    <row r="333" spans="12:12">
      <c r="L333"/>
    </row>
    <row r="334" spans="12:12">
      <c r="L334"/>
    </row>
    <row r="335" spans="12:12">
      <c r="L335"/>
    </row>
    <row r="336" spans="12:12">
      <c r="L336"/>
    </row>
    <row r="337" spans="12:12">
      <c r="L337"/>
    </row>
    <row r="338" spans="12:12">
      <c r="L338"/>
    </row>
    <row r="339" spans="12:12">
      <c r="L339"/>
    </row>
    <row r="340" spans="12:12">
      <c r="L340"/>
    </row>
    <row r="341" spans="12:12">
      <c r="L341"/>
    </row>
    <row r="342" spans="12:12">
      <c r="L342"/>
    </row>
    <row r="343" spans="12:12">
      <c r="L343"/>
    </row>
    <row r="344" spans="12:12">
      <c r="L344"/>
    </row>
    <row r="345" spans="12:12">
      <c r="L345"/>
    </row>
    <row r="346" spans="12:12">
      <c r="L346"/>
    </row>
    <row r="347" spans="12:12">
      <c r="L347"/>
    </row>
    <row r="348" spans="12:12">
      <c r="L348"/>
    </row>
    <row r="349" spans="12:12">
      <c r="L349"/>
    </row>
    <row r="350" spans="12:12">
      <c r="L350"/>
    </row>
    <row r="351" spans="12:12">
      <c r="L351"/>
    </row>
    <row r="352" spans="12:12">
      <c r="L352"/>
    </row>
    <row r="353" spans="12:12">
      <c r="L353"/>
    </row>
    <row r="354" spans="12:12">
      <c r="L354"/>
    </row>
    <row r="355" spans="12:12">
      <c r="L355"/>
    </row>
    <row r="356" spans="12:12">
      <c r="L356"/>
    </row>
    <row r="357" spans="12:12">
      <c r="L357"/>
    </row>
    <row r="358" spans="12:12">
      <c r="L358"/>
    </row>
    <row r="359" spans="12:12">
      <c r="L359"/>
    </row>
    <row r="360" spans="12:12">
      <c r="L360"/>
    </row>
    <row r="361" spans="12:12">
      <c r="L361"/>
    </row>
    <row r="362" spans="12:12">
      <c r="L362"/>
    </row>
    <row r="363" spans="12:12">
      <c r="L363"/>
    </row>
    <row r="364" spans="12:12">
      <c r="L364"/>
    </row>
    <row r="365" spans="12:12">
      <c r="L365"/>
    </row>
    <row r="366" spans="12:12">
      <c r="L366"/>
    </row>
    <row r="367" spans="12:12">
      <c r="L367"/>
    </row>
    <row r="368" spans="12:12">
      <c r="L368"/>
    </row>
    <row r="369" spans="12:12">
      <c r="L369"/>
    </row>
    <row r="370" spans="12:12">
      <c r="L370"/>
    </row>
    <row r="371" spans="12:12">
      <c r="L371"/>
    </row>
    <row r="372" spans="12:12">
      <c r="L372"/>
    </row>
    <row r="373" spans="12:12">
      <c r="L373"/>
    </row>
    <row r="374" spans="12:12">
      <c r="L374"/>
    </row>
    <row r="375" spans="12:12">
      <c r="L375"/>
    </row>
    <row r="376" spans="12:12">
      <c r="L376"/>
    </row>
    <row r="377" spans="12:12">
      <c r="L377"/>
    </row>
    <row r="378" spans="12:12">
      <c r="L378"/>
    </row>
    <row r="379" spans="12:12">
      <c r="L379"/>
    </row>
    <row r="380" spans="12:12">
      <c r="L380"/>
    </row>
    <row r="381" spans="12:12">
      <c r="L381"/>
    </row>
    <row r="382" spans="12:12">
      <c r="L382"/>
    </row>
    <row r="383" spans="12:12">
      <c r="L383"/>
    </row>
    <row r="384" spans="12:12">
      <c r="L384"/>
    </row>
    <row r="385" spans="12:12">
      <c r="L385"/>
    </row>
    <row r="386" spans="12:12">
      <c r="L386"/>
    </row>
    <row r="387" spans="12:12">
      <c r="L387"/>
    </row>
    <row r="388" spans="12:12">
      <c r="L388"/>
    </row>
    <row r="389" spans="12:12">
      <c r="L389"/>
    </row>
    <row r="390" spans="12:12">
      <c r="L390"/>
    </row>
    <row r="391" spans="12:12">
      <c r="L391"/>
    </row>
    <row r="392" spans="12:12">
      <c r="L392"/>
    </row>
    <row r="393" spans="12:12">
      <c r="L393"/>
    </row>
    <row r="394" spans="12:12">
      <c r="L394"/>
    </row>
    <row r="395" spans="12:12">
      <c r="L395"/>
    </row>
    <row r="396" spans="12:12">
      <c r="L396"/>
    </row>
    <row r="397" spans="12:12">
      <c r="L397"/>
    </row>
    <row r="398" spans="12:12">
      <c r="L398"/>
    </row>
    <row r="399" spans="12:12">
      <c r="L399"/>
    </row>
    <row r="400" spans="12:12">
      <c r="L400"/>
    </row>
    <row r="401" spans="12:12">
      <c r="L401"/>
    </row>
    <row r="402" spans="12:12">
      <c r="L402"/>
    </row>
    <row r="403" spans="12:12">
      <c r="L403"/>
    </row>
    <row r="404" spans="12:12">
      <c r="L404"/>
    </row>
    <row r="405" spans="12:12">
      <c r="L405"/>
    </row>
    <row r="406" spans="12:12">
      <c r="L406"/>
    </row>
    <row r="407" spans="12:12">
      <c r="L407"/>
    </row>
    <row r="408" spans="12:12">
      <c r="L408"/>
    </row>
    <row r="409" spans="12:12">
      <c r="L409"/>
    </row>
    <row r="410" spans="12:12">
      <c r="L410"/>
    </row>
    <row r="411" spans="12:12">
      <c r="L411"/>
    </row>
    <row r="412" spans="12:12">
      <c r="L412"/>
    </row>
    <row r="413" spans="12:12">
      <c r="L413"/>
    </row>
    <row r="414" spans="12:12">
      <c r="L414"/>
    </row>
    <row r="415" spans="12:12">
      <c r="L415"/>
    </row>
    <row r="416" spans="12:12">
      <c r="L416"/>
    </row>
    <row r="417" spans="12:12">
      <c r="L417"/>
    </row>
    <row r="418" spans="12:12">
      <c r="L418"/>
    </row>
    <row r="419" spans="12:12">
      <c r="L419"/>
    </row>
    <row r="420" spans="12:12">
      <c r="L420"/>
    </row>
    <row r="421" spans="12:12">
      <c r="L421"/>
    </row>
    <row r="422" spans="12:12">
      <c r="L422"/>
    </row>
    <row r="423" spans="12:12">
      <c r="L423"/>
    </row>
    <row r="424" spans="12:12">
      <c r="L424"/>
    </row>
    <row r="425" spans="12:12">
      <c r="L425"/>
    </row>
    <row r="426" spans="12:12">
      <c r="L426"/>
    </row>
    <row r="427" spans="12:12">
      <c r="L427"/>
    </row>
    <row r="428" spans="12:12">
      <c r="L428"/>
    </row>
    <row r="429" spans="12:12">
      <c r="L429"/>
    </row>
    <row r="430" spans="12:12">
      <c r="L430"/>
    </row>
    <row r="431" spans="12:12">
      <c r="L431"/>
    </row>
    <row r="432" spans="12:12">
      <c r="L432"/>
    </row>
    <row r="433" spans="12:12">
      <c r="L433"/>
    </row>
    <row r="434" spans="12:12">
      <c r="L434"/>
    </row>
    <row r="435" spans="12:12">
      <c r="L435"/>
    </row>
    <row r="436" spans="12:12">
      <c r="L436"/>
    </row>
    <row r="437" spans="12:12">
      <c r="L437"/>
    </row>
    <row r="438" spans="12:12">
      <c r="L438"/>
    </row>
    <row r="439" spans="12:12">
      <c r="L439"/>
    </row>
    <row r="440" spans="12:12">
      <c r="L440"/>
    </row>
    <row r="441" spans="12:12">
      <c r="L441"/>
    </row>
    <row r="442" spans="12:12">
      <c r="L442"/>
    </row>
    <row r="443" spans="12:12">
      <c r="L443"/>
    </row>
    <row r="444" spans="12:12">
      <c r="L444"/>
    </row>
    <row r="445" spans="12:12">
      <c r="L445"/>
    </row>
    <row r="446" spans="12:12">
      <c r="L446"/>
    </row>
    <row r="447" spans="12:12">
      <c r="L447"/>
    </row>
    <row r="448" spans="12:12">
      <c r="L448"/>
    </row>
    <row r="449" spans="12:12">
      <c r="L449"/>
    </row>
    <row r="450" spans="12:12">
      <c r="L450"/>
    </row>
    <row r="451" spans="12:12">
      <c r="L451"/>
    </row>
    <row r="452" spans="12:12">
      <c r="L452"/>
    </row>
    <row r="453" spans="12:12">
      <c r="L453"/>
    </row>
    <row r="454" spans="12:12">
      <c r="L454"/>
    </row>
    <row r="455" spans="12:12">
      <c r="L455"/>
    </row>
    <row r="456" spans="12:12">
      <c r="L456"/>
    </row>
    <row r="457" spans="12:12">
      <c r="L457"/>
    </row>
    <row r="458" spans="12:12">
      <c r="L458"/>
    </row>
    <row r="459" spans="12:12">
      <c r="L459"/>
    </row>
    <row r="460" spans="12:12">
      <c r="L460"/>
    </row>
    <row r="461" spans="12:12">
      <c r="L461"/>
    </row>
    <row r="462" spans="12:12">
      <c r="L462"/>
    </row>
    <row r="463" spans="12:12">
      <c r="L463"/>
    </row>
    <row r="464" spans="12:12">
      <c r="L464"/>
    </row>
    <row r="465" spans="12:12">
      <c r="L465"/>
    </row>
    <row r="466" spans="12:12">
      <c r="L466"/>
    </row>
    <row r="467" spans="12:12">
      <c r="L467"/>
    </row>
    <row r="468" spans="12:12">
      <c r="L468"/>
    </row>
    <row r="469" spans="12:12">
      <c r="L469"/>
    </row>
    <row r="470" spans="12:12">
      <c r="L470"/>
    </row>
    <row r="471" spans="12:12">
      <c r="L471"/>
    </row>
    <row r="472" spans="12:12">
      <c r="L472"/>
    </row>
    <row r="473" spans="12:12">
      <c r="L473"/>
    </row>
    <row r="474" spans="12:12">
      <c r="L474"/>
    </row>
    <row r="475" spans="12:12">
      <c r="L475"/>
    </row>
    <row r="476" spans="12:12">
      <c r="L476"/>
    </row>
    <row r="477" spans="12:12">
      <c r="L477"/>
    </row>
    <row r="478" spans="12:12">
      <c r="L478"/>
    </row>
    <row r="479" spans="12:12">
      <c r="L479"/>
    </row>
    <row r="480" spans="12:12">
      <c r="L480"/>
    </row>
    <row r="481" spans="12:12">
      <c r="L481"/>
    </row>
    <row r="482" spans="12:12">
      <c r="L482"/>
    </row>
    <row r="483" spans="12:12">
      <c r="L483"/>
    </row>
    <row r="484" spans="12:12">
      <c r="L484"/>
    </row>
    <row r="485" spans="12:12">
      <c r="L485"/>
    </row>
    <row r="486" spans="12:12">
      <c r="L486"/>
    </row>
    <row r="487" spans="12:12">
      <c r="L487"/>
    </row>
    <row r="488" spans="12:12">
      <c r="L488"/>
    </row>
    <row r="489" spans="12:12">
      <c r="L489"/>
    </row>
    <row r="490" spans="12:12">
      <c r="L490"/>
    </row>
    <row r="491" spans="12:12">
      <c r="L491"/>
    </row>
    <row r="492" spans="12:12">
      <c r="L492"/>
    </row>
    <row r="493" spans="12:12">
      <c r="L493"/>
    </row>
    <row r="494" spans="12:12">
      <c r="L494"/>
    </row>
    <row r="495" spans="12:12">
      <c r="L495"/>
    </row>
    <row r="496" spans="12:12">
      <c r="L496"/>
    </row>
    <row r="497" spans="12:12">
      <c r="L497"/>
    </row>
    <row r="498" spans="12:12">
      <c r="L498"/>
    </row>
    <row r="499" spans="12:12">
      <c r="L499"/>
    </row>
    <row r="500" spans="12:12">
      <c r="L500"/>
    </row>
    <row r="501" spans="12:12">
      <c r="L501"/>
    </row>
    <row r="502" spans="12:12">
      <c r="L502"/>
    </row>
    <row r="503" spans="12:12">
      <c r="L503"/>
    </row>
    <row r="504" spans="12:12">
      <c r="L504"/>
    </row>
    <row r="505" spans="12:12">
      <c r="L505"/>
    </row>
    <row r="506" spans="12:12">
      <c r="L506"/>
    </row>
    <row r="507" spans="12:12">
      <c r="L507"/>
    </row>
    <row r="508" spans="12:12">
      <c r="L508"/>
    </row>
    <row r="509" spans="12:12">
      <c r="L509"/>
    </row>
    <row r="510" spans="12:12">
      <c r="L510"/>
    </row>
    <row r="511" spans="12:12">
      <c r="L511"/>
    </row>
    <row r="512" spans="12:12">
      <c r="L512"/>
    </row>
    <row r="513" spans="12:12">
      <c r="L513"/>
    </row>
    <row r="514" spans="12:12">
      <c r="L514"/>
    </row>
    <row r="515" spans="12:12">
      <c r="L515"/>
    </row>
    <row r="516" spans="12:12">
      <c r="L516"/>
    </row>
    <row r="517" spans="12:12">
      <c r="L517"/>
    </row>
    <row r="518" spans="12:12">
      <c r="L518"/>
    </row>
    <row r="519" spans="12:12">
      <c r="L519"/>
    </row>
    <row r="520" spans="12:12">
      <c r="L520"/>
    </row>
    <row r="521" spans="12:12">
      <c r="L521"/>
    </row>
    <row r="522" spans="12:12">
      <c r="L522"/>
    </row>
    <row r="523" spans="12:12">
      <c r="L523"/>
    </row>
    <row r="524" spans="12:12">
      <c r="L524"/>
    </row>
    <row r="525" spans="12:12">
      <c r="L525"/>
    </row>
    <row r="526" spans="12:12">
      <c r="L526"/>
    </row>
    <row r="527" spans="12:12">
      <c r="L527"/>
    </row>
    <row r="528" spans="12:12">
      <c r="L528"/>
    </row>
    <row r="529" spans="12:12">
      <c r="L529"/>
    </row>
    <row r="530" spans="12:12">
      <c r="L530"/>
    </row>
    <row r="531" spans="12:12">
      <c r="L531"/>
    </row>
    <row r="532" spans="12:12">
      <c r="L532"/>
    </row>
    <row r="533" spans="12:12">
      <c r="L533"/>
    </row>
    <row r="534" spans="12:12">
      <c r="L534"/>
    </row>
    <row r="535" spans="12:12">
      <c r="L535"/>
    </row>
    <row r="536" spans="12:12">
      <c r="L536"/>
    </row>
    <row r="537" spans="12:12">
      <c r="L537"/>
    </row>
    <row r="538" spans="12:12">
      <c r="L538"/>
    </row>
    <row r="539" spans="12:12">
      <c r="L539"/>
    </row>
    <row r="540" spans="12:12">
      <c r="L540"/>
    </row>
    <row r="541" spans="12:12">
      <c r="L541"/>
    </row>
    <row r="542" spans="12:12">
      <c r="L542"/>
    </row>
    <row r="543" spans="12:12">
      <c r="L543"/>
    </row>
    <row r="544" spans="12:12">
      <c r="L544"/>
    </row>
    <row r="545" spans="12:12">
      <c r="L545"/>
    </row>
    <row r="546" spans="12:12">
      <c r="L546"/>
    </row>
    <row r="547" spans="12:12">
      <c r="L547"/>
    </row>
    <row r="548" spans="12:12">
      <c r="L548"/>
    </row>
    <row r="549" spans="12:12">
      <c r="L549"/>
    </row>
    <row r="550" spans="12:12">
      <c r="L550"/>
    </row>
    <row r="551" spans="12:12">
      <c r="L551"/>
    </row>
    <row r="552" spans="12:12">
      <c r="L552"/>
    </row>
    <row r="553" spans="12:12">
      <c r="L553"/>
    </row>
    <row r="554" spans="12:12">
      <c r="L554"/>
    </row>
    <row r="555" spans="12:12">
      <c r="L555"/>
    </row>
    <row r="556" spans="12:12">
      <c r="L556"/>
    </row>
    <row r="557" spans="12:12">
      <c r="L557"/>
    </row>
    <row r="558" spans="12:12">
      <c r="L558"/>
    </row>
    <row r="559" spans="12:12">
      <c r="L559"/>
    </row>
    <row r="560" spans="12:12">
      <c r="L560"/>
    </row>
    <row r="561" spans="12:12">
      <c r="L561"/>
    </row>
    <row r="562" spans="12:12">
      <c r="L562"/>
    </row>
    <row r="563" spans="12:12">
      <c r="L563"/>
    </row>
    <row r="564" spans="12:12">
      <c r="L564"/>
    </row>
    <row r="565" spans="12:12">
      <c r="L565"/>
    </row>
    <row r="566" spans="12:12">
      <c r="L566"/>
    </row>
    <row r="567" spans="12:12">
      <c r="L567"/>
    </row>
    <row r="568" spans="12:12">
      <c r="L568"/>
    </row>
    <row r="569" spans="12:12">
      <c r="L569"/>
    </row>
    <row r="570" spans="12:12">
      <c r="L570"/>
    </row>
    <row r="571" spans="12:12">
      <c r="L571"/>
    </row>
    <row r="572" spans="12:12">
      <c r="L572"/>
    </row>
    <row r="573" spans="12:12">
      <c r="L573"/>
    </row>
    <row r="574" spans="12:12">
      <c r="L574"/>
    </row>
    <row r="575" spans="12:12">
      <c r="L575"/>
    </row>
    <row r="576" spans="12:12">
      <c r="L576"/>
    </row>
    <row r="577" spans="12:12">
      <c r="L577"/>
    </row>
    <row r="578" spans="12:12">
      <c r="L578"/>
    </row>
    <row r="579" spans="12:12">
      <c r="L579"/>
    </row>
    <row r="580" spans="12:12">
      <c r="L580"/>
    </row>
    <row r="581" spans="12:12">
      <c r="L581"/>
    </row>
    <row r="582" spans="12:12">
      <c r="L582"/>
    </row>
    <row r="583" spans="12:12">
      <c r="L583"/>
    </row>
    <row r="584" spans="12:12">
      <c r="L584"/>
    </row>
    <row r="585" spans="12:12">
      <c r="L585"/>
    </row>
    <row r="586" spans="12:12">
      <c r="L586"/>
    </row>
    <row r="587" spans="12:12">
      <c r="L587"/>
    </row>
    <row r="588" spans="12:12">
      <c r="L588"/>
    </row>
    <row r="589" spans="12:12">
      <c r="L589"/>
    </row>
    <row r="590" spans="12:12">
      <c r="L590"/>
    </row>
    <row r="591" spans="12:12">
      <c r="L591"/>
    </row>
    <row r="592" spans="12:12">
      <c r="L592"/>
    </row>
    <row r="593" spans="12:12">
      <c r="L593"/>
    </row>
    <row r="594" spans="12:12">
      <c r="L594"/>
    </row>
    <row r="595" spans="12:12">
      <c r="L595"/>
    </row>
    <row r="596" spans="12:12">
      <c r="L596"/>
    </row>
    <row r="597" spans="12:12">
      <c r="L597"/>
    </row>
    <row r="598" spans="12:12">
      <c r="L598"/>
    </row>
    <row r="599" spans="12:12">
      <c r="L599"/>
    </row>
    <row r="600" spans="12:12">
      <c r="L600"/>
    </row>
    <row r="601" spans="12:12">
      <c r="L601"/>
    </row>
    <row r="602" spans="12:12">
      <c r="L602"/>
    </row>
    <row r="603" spans="12:12">
      <c r="L603"/>
    </row>
    <row r="604" spans="12:12">
      <c r="L604"/>
    </row>
    <row r="605" spans="12:12">
      <c r="L605"/>
    </row>
    <row r="606" spans="12:12">
      <c r="L606"/>
    </row>
    <row r="607" spans="12:12">
      <c r="L607"/>
    </row>
    <row r="608" spans="12:12">
      <c r="L608"/>
    </row>
    <row r="609" spans="12:12">
      <c r="L609"/>
    </row>
    <row r="610" spans="12:12">
      <c r="L610"/>
    </row>
    <row r="611" spans="12:12">
      <c r="L611"/>
    </row>
    <row r="612" spans="12:12">
      <c r="L612"/>
    </row>
    <row r="613" spans="12:12">
      <c r="L613"/>
    </row>
    <row r="614" spans="12:12">
      <c r="L614"/>
    </row>
    <row r="615" spans="12:12">
      <c r="L615"/>
    </row>
    <row r="616" spans="12:12">
      <c r="L616"/>
    </row>
    <row r="617" spans="12:12">
      <c r="L617"/>
    </row>
    <row r="618" spans="12:12">
      <c r="L618"/>
    </row>
    <row r="619" spans="12:12">
      <c r="L619"/>
    </row>
    <row r="620" spans="12:12">
      <c r="L620"/>
    </row>
    <row r="621" spans="12:12">
      <c r="L621"/>
    </row>
    <row r="622" spans="12:12">
      <c r="L622"/>
    </row>
    <row r="623" spans="12:12">
      <c r="L623"/>
    </row>
    <row r="624" spans="12:12">
      <c r="L624"/>
    </row>
    <row r="625" spans="12:12">
      <c r="L625"/>
    </row>
    <row r="626" spans="12:12">
      <c r="L626"/>
    </row>
    <row r="627" spans="12:12">
      <c r="L627"/>
    </row>
    <row r="628" spans="12:12">
      <c r="L628"/>
    </row>
    <row r="629" spans="12:12">
      <c r="L629"/>
    </row>
    <row r="630" spans="12:12">
      <c r="L630"/>
    </row>
    <row r="631" spans="12:12">
      <c r="L631"/>
    </row>
    <row r="632" spans="12:12">
      <c r="L632"/>
    </row>
    <row r="633" spans="12:12">
      <c r="L633"/>
    </row>
    <row r="634" spans="12:12">
      <c r="L634"/>
    </row>
    <row r="635" spans="12:12">
      <c r="L635"/>
    </row>
    <row r="636" spans="12:12">
      <c r="L636"/>
    </row>
    <row r="637" spans="12:12">
      <c r="L637"/>
    </row>
    <row r="638" spans="12:12">
      <c r="L638"/>
    </row>
    <row r="639" spans="12:12">
      <c r="L639"/>
    </row>
    <row r="640" spans="12:12">
      <c r="L640"/>
    </row>
    <row r="641" spans="12:12">
      <c r="L641"/>
    </row>
    <row r="642" spans="12:12">
      <c r="L642"/>
    </row>
    <row r="643" spans="12:12">
      <c r="L643"/>
    </row>
    <row r="644" spans="12:12">
      <c r="L644"/>
    </row>
    <row r="645" spans="12:12">
      <c r="L645"/>
    </row>
    <row r="646" spans="12:12">
      <c r="L646"/>
    </row>
    <row r="647" spans="12:12">
      <c r="L647"/>
    </row>
    <row r="648" spans="12:12">
      <c r="L648"/>
    </row>
    <row r="649" spans="12:12">
      <c r="L649"/>
    </row>
    <row r="650" spans="12:12">
      <c r="L650"/>
    </row>
    <row r="651" spans="12:12">
      <c r="L651"/>
    </row>
    <row r="652" spans="12:12">
      <c r="L652"/>
    </row>
    <row r="653" spans="12:12">
      <c r="L653"/>
    </row>
    <row r="654" spans="12:12">
      <c r="L654"/>
    </row>
    <row r="655" spans="12:12">
      <c r="L655"/>
    </row>
    <row r="656" spans="12:12">
      <c r="L656"/>
    </row>
    <row r="657" spans="12:12">
      <c r="L657"/>
    </row>
    <row r="658" spans="12:12">
      <c r="L658"/>
    </row>
    <row r="659" spans="12:12">
      <c r="L659"/>
    </row>
    <row r="660" spans="12:12">
      <c r="L660"/>
    </row>
    <row r="661" spans="12:12">
      <c r="L661"/>
    </row>
    <row r="662" spans="12:12">
      <c r="L662"/>
    </row>
    <row r="663" spans="12:12">
      <c r="L663"/>
    </row>
    <row r="664" spans="12:12">
      <c r="L664"/>
    </row>
    <row r="665" spans="12:12">
      <c r="L665"/>
    </row>
    <row r="666" spans="12:12">
      <c r="L666"/>
    </row>
    <row r="667" spans="12:12">
      <c r="L667"/>
    </row>
    <row r="668" spans="12:12">
      <c r="L668"/>
    </row>
    <row r="669" spans="12:12">
      <c r="L669"/>
    </row>
    <row r="670" spans="12:12">
      <c r="L670"/>
    </row>
    <row r="671" spans="12:12">
      <c r="L671"/>
    </row>
    <row r="672" spans="12:12">
      <c r="L672"/>
    </row>
    <row r="673" spans="12:12">
      <c r="L673"/>
    </row>
    <row r="674" spans="12:12">
      <c r="L674"/>
    </row>
    <row r="675" spans="12:12">
      <c r="L675"/>
    </row>
    <row r="676" spans="12:12">
      <c r="L676"/>
    </row>
    <row r="677" spans="12:12">
      <c r="L677"/>
    </row>
    <row r="678" spans="12:12">
      <c r="L678"/>
    </row>
    <row r="679" spans="12:12">
      <c r="L679"/>
    </row>
    <row r="680" spans="12:12">
      <c r="L680"/>
    </row>
    <row r="681" spans="12:12">
      <c r="L681"/>
    </row>
    <row r="682" spans="12:12">
      <c r="L682"/>
    </row>
    <row r="683" spans="12:12">
      <c r="L683"/>
    </row>
    <row r="684" spans="12:12">
      <c r="L684"/>
    </row>
    <row r="685" spans="12:12">
      <c r="L685"/>
    </row>
    <row r="686" spans="12:12">
      <c r="L686"/>
    </row>
    <row r="687" spans="12:12">
      <c r="L687"/>
    </row>
    <row r="688" spans="12:12">
      <c r="L688"/>
    </row>
    <row r="689" spans="12:12">
      <c r="L689"/>
    </row>
    <row r="690" spans="12:12">
      <c r="L690"/>
    </row>
    <row r="691" spans="12:12">
      <c r="L691"/>
    </row>
    <row r="692" spans="12:12">
      <c r="L692"/>
    </row>
    <row r="693" spans="12:12">
      <c r="L693"/>
    </row>
    <row r="694" spans="12:12">
      <c r="L694"/>
    </row>
    <row r="695" spans="12:12">
      <c r="L695"/>
    </row>
    <row r="696" spans="12:12">
      <c r="L696"/>
    </row>
    <row r="697" spans="12:12">
      <c r="L697"/>
    </row>
    <row r="698" spans="12:12">
      <c r="L698"/>
    </row>
    <row r="699" spans="12:12">
      <c r="L699"/>
    </row>
    <row r="700" spans="12:12">
      <c r="L700"/>
    </row>
    <row r="701" spans="12:12">
      <c r="L701"/>
    </row>
    <row r="702" spans="12:12">
      <c r="L702"/>
    </row>
    <row r="703" spans="12:12">
      <c r="L703"/>
    </row>
    <row r="704" spans="12:12">
      <c r="L704"/>
    </row>
    <row r="705" spans="12:12">
      <c r="L705"/>
    </row>
    <row r="706" spans="12:12">
      <c r="L706"/>
    </row>
    <row r="707" spans="12:12">
      <c r="L707"/>
    </row>
    <row r="708" spans="12:12">
      <c r="L708"/>
    </row>
    <row r="709" spans="12:12">
      <c r="L709"/>
    </row>
    <row r="710" spans="12:12">
      <c r="L710"/>
    </row>
    <row r="711" spans="12:12">
      <c r="L711"/>
    </row>
    <row r="712" spans="12:12">
      <c r="L712"/>
    </row>
    <row r="713" spans="12:12">
      <c r="L713"/>
    </row>
    <row r="714" spans="12:12">
      <c r="L714"/>
    </row>
    <row r="715" spans="12:12">
      <c r="L715"/>
    </row>
    <row r="716" spans="12:12">
      <c r="L716"/>
    </row>
    <row r="717" spans="12:12">
      <c r="L717"/>
    </row>
    <row r="718" spans="12:12">
      <c r="L718"/>
    </row>
    <row r="719" spans="12:12">
      <c r="L719"/>
    </row>
    <row r="720" spans="12:12">
      <c r="L720"/>
    </row>
    <row r="721" spans="12:12">
      <c r="L721"/>
    </row>
    <row r="722" spans="12:12">
      <c r="L722"/>
    </row>
    <row r="723" spans="12:12">
      <c r="L723"/>
    </row>
    <row r="724" spans="12:12">
      <c r="L724"/>
    </row>
    <row r="725" spans="12:12">
      <c r="L725"/>
    </row>
    <row r="726" spans="12:12">
      <c r="L726"/>
    </row>
    <row r="727" spans="12:12">
      <c r="L727"/>
    </row>
    <row r="728" spans="12:12">
      <c r="L728"/>
    </row>
    <row r="729" spans="12:12">
      <c r="L729"/>
    </row>
    <row r="730" spans="12:12">
      <c r="L730"/>
    </row>
    <row r="731" spans="12:12">
      <c r="L731"/>
    </row>
    <row r="732" spans="12:12">
      <c r="L732"/>
    </row>
    <row r="733" spans="12:12">
      <c r="L733"/>
    </row>
    <row r="734" spans="12:12">
      <c r="L734"/>
    </row>
    <row r="735" spans="12:12">
      <c r="L735"/>
    </row>
    <row r="736" spans="12:12">
      <c r="L736"/>
    </row>
    <row r="737" spans="12:12">
      <c r="L737"/>
    </row>
    <row r="738" spans="12:12">
      <c r="L738"/>
    </row>
    <row r="739" spans="12:12">
      <c r="L739"/>
    </row>
    <row r="740" spans="12:12">
      <c r="L740"/>
    </row>
    <row r="741" spans="12:12">
      <c r="L741"/>
    </row>
    <row r="742" spans="12:12">
      <c r="L742"/>
    </row>
    <row r="743" spans="12:12">
      <c r="L743"/>
    </row>
    <row r="744" spans="12:12">
      <c r="L744"/>
    </row>
    <row r="745" spans="12:12">
      <c r="L745"/>
    </row>
    <row r="746" spans="12:12">
      <c r="L746"/>
    </row>
    <row r="747" spans="12:12">
      <c r="L747"/>
    </row>
    <row r="748" spans="12:12">
      <c r="L748"/>
    </row>
    <row r="749" spans="12:12">
      <c r="L749"/>
    </row>
    <row r="750" spans="12:12">
      <c r="L750"/>
    </row>
    <row r="751" spans="12:12">
      <c r="L751"/>
    </row>
    <row r="752" spans="12:12">
      <c r="L752"/>
    </row>
    <row r="753" spans="12:12">
      <c r="L753"/>
    </row>
    <row r="754" spans="12:12">
      <c r="L754"/>
    </row>
    <row r="755" spans="12:12">
      <c r="L755"/>
    </row>
    <row r="756" spans="12:12">
      <c r="L756"/>
    </row>
    <row r="757" spans="12:12">
      <c r="L757"/>
    </row>
    <row r="758" spans="12:12">
      <c r="L758"/>
    </row>
    <row r="759" spans="12:12">
      <c r="L759"/>
    </row>
    <row r="760" spans="12:12">
      <c r="L760"/>
    </row>
    <row r="761" spans="12:12">
      <c r="L761"/>
    </row>
    <row r="762" spans="12:12">
      <c r="L762"/>
    </row>
    <row r="763" spans="12:12">
      <c r="L763"/>
    </row>
    <row r="764" spans="12:12">
      <c r="L764"/>
    </row>
    <row r="765" spans="12:12">
      <c r="L765"/>
    </row>
    <row r="766" spans="12:12">
      <c r="L766"/>
    </row>
    <row r="767" spans="12:12">
      <c r="L767"/>
    </row>
    <row r="768" spans="12:12">
      <c r="L768"/>
    </row>
    <row r="769" spans="12:12">
      <c r="L769"/>
    </row>
    <row r="770" spans="12:12">
      <c r="L770"/>
    </row>
    <row r="771" spans="12:12">
      <c r="L771"/>
    </row>
    <row r="772" spans="12:12">
      <c r="L772"/>
    </row>
    <row r="773" spans="12:12">
      <c r="L773"/>
    </row>
    <row r="774" spans="12:12">
      <c r="L774"/>
    </row>
    <row r="775" spans="12:12">
      <c r="L775"/>
    </row>
    <row r="776" spans="12:12">
      <c r="L776"/>
    </row>
    <row r="777" spans="12:12">
      <c r="L777"/>
    </row>
    <row r="778" spans="12:12">
      <c r="L778"/>
    </row>
    <row r="779" spans="12:12">
      <c r="L779"/>
    </row>
    <row r="780" spans="12:12">
      <c r="L780"/>
    </row>
    <row r="781" spans="12:12">
      <c r="L781"/>
    </row>
    <row r="782" spans="12:12">
      <c r="L782"/>
    </row>
    <row r="783" spans="12:12">
      <c r="L783"/>
    </row>
    <row r="784" spans="12:12">
      <c r="L784"/>
    </row>
    <row r="785" spans="12:12">
      <c r="L785"/>
    </row>
    <row r="786" spans="12:12">
      <c r="L786"/>
    </row>
    <row r="787" spans="12:12">
      <c r="L787"/>
    </row>
    <row r="788" spans="12:12">
      <c r="L788"/>
    </row>
    <row r="789" spans="12:12">
      <c r="L789"/>
    </row>
    <row r="790" spans="12:12">
      <c r="L790"/>
    </row>
    <row r="791" spans="12:12">
      <c r="L791"/>
    </row>
    <row r="792" spans="12:12">
      <c r="L792"/>
    </row>
    <row r="793" spans="12:12">
      <c r="L793"/>
    </row>
    <row r="794" spans="12:12">
      <c r="L794"/>
    </row>
    <row r="795" spans="12:12">
      <c r="L795"/>
    </row>
    <row r="796" spans="12:12">
      <c r="L796"/>
    </row>
    <row r="797" spans="12:12">
      <c r="L797"/>
    </row>
    <row r="798" spans="12:12">
      <c r="L798"/>
    </row>
    <row r="799" spans="12:12">
      <c r="L799"/>
    </row>
    <row r="800" spans="12:12">
      <c r="L800"/>
    </row>
    <row r="801" spans="12:12">
      <c r="L801"/>
    </row>
    <row r="802" spans="12:12">
      <c r="L802"/>
    </row>
    <row r="803" spans="12:12">
      <c r="L803"/>
    </row>
    <row r="804" spans="12:12">
      <c r="L804"/>
    </row>
    <row r="805" spans="12:12">
      <c r="L805"/>
    </row>
    <row r="806" spans="12:12">
      <c r="L806"/>
    </row>
    <row r="807" spans="12:12">
      <c r="L807"/>
    </row>
    <row r="808" spans="12:12">
      <c r="L808"/>
    </row>
    <row r="809" spans="12:12">
      <c r="L809"/>
    </row>
    <row r="810" spans="12:12">
      <c r="L810"/>
    </row>
    <row r="811" spans="12:12">
      <c r="L811"/>
    </row>
    <row r="812" spans="12:12">
      <c r="L812"/>
    </row>
    <row r="813" spans="12:12">
      <c r="L813"/>
    </row>
    <row r="814" spans="12:12">
      <c r="L814"/>
    </row>
    <row r="815" spans="12:12">
      <c r="L815"/>
    </row>
    <row r="816" spans="12:12">
      <c r="L816"/>
    </row>
    <row r="817" spans="12:12">
      <c r="L817"/>
    </row>
    <row r="818" spans="12:12">
      <c r="L818"/>
    </row>
    <row r="819" spans="12:12">
      <c r="L819"/>
    </row>
    <row r="820" spans="12:12">
      <c r="L820"/>
    </row>
    <row r="821" spans="12:12">
      <c r="L821"/>
    </row>
    <row r="822" spans="12:12">
      <c r="L822"/>
    </row>
    <row r="823" spans="12:12">
      <c r="L823"/>
    </row>
    <row r="824" spans="12:12">
      <c r="L824"/>
    </row>
    <row r="825" spans="12:12">
      <c r="L825"/>
    </row>
    <row r="826" spans="12:12">
      <c r="L826"/>
    </row>
    <row r="827" spans="12:12">
      <c r="L827"/>
    </row>
    <row r="828" spans="12:12">
      <c r="L828"/>
    </row>
    <row r="829" spans="12:12">
      <c r="L829"/>
    </row>
    <row r="830" spans="12:12">
      <c r="L830"/>
    </row>
    <row r="831" spans="12:12">
      <c r="L831"/>
    </row>
    <row r="832" spans="12:12">
      <c r="L832"/>
    </row>
    <row r="833" spans="12:12">
      <c r="L833"/>
    </row>
    <row r="834" spans="12:12">
      <c r="L834"/>
    </row>
    <row r="835" spans="12:12">
      <c r="L835"/>
    </row>
    <row r="836" spans="12:12">
      <c r="L836"/>
    </row>
    <row r="837" spans="12:12">
      <c r="L837"/>
    </row>
    <row r="838" spans="12:12">
      <c r="L838"/>
    </row>
    <row r="839" spans="12:12">
      <c r="L839"/>
    </row>
    <row r="840" spans="12:12">
      <c r="L840"/>
    </row>
    <row r="841" spans="12:12">
      <c r="L841"/>
    </row>
    <row r="842" spans="12:12">
      <c r="L842"/>
    </row>
    <row r="843" spans="12:12">
      <c r="L843"/>
    </row>
    <row r="844" spans="12:12">
      <c r="L844"/>
    </row>
    <row r="845" spans="12:12">
      <c r="L845"/>
    </row>
    <row r="846" spans="12:12">
      <c r="L846"/>
    </row>
    <row r="847" spans="12:12">
      <c r="L847"/>
    </row>
    <row r="848" spans="12:12">
      <c r="L848"/>
    </row>
    <row r="849" spans="12:12">
      <c r="L849"/>
    </row>
    <row r="850" spans="12:12">
      <c r="L850"/>
    </row>
    <row r="851" spans="12:12">
      <c r="L851"/>
    </row>
    <row r="852" spans="12:12">
      <c r="L852"/>
    </row>
    <row r="853" spans="12:12">
      <c r="L853"/>
    </row>
    <row r="854" spans="12:12">
      <c r="L854"/>
    </row>
    <row r="855" spans="12:12">
      <c r="L855"/>
    </row>
    <row r="856" spans="12:12">
      <c r="L856"/>
    </row>
    <row r="857" spans="12:12">
      <c r="L857"/>
    </row>
    <row r="858" spans="12:12">
      <c r="L858"/>
    </row>
    <row r="859" spans="12:12">
      <c r="L859"/>
    </row>
    <row r="860" spans="12:12">
      <c r="L860"/>
    </row>
    <row r="861" spans="12:12">
      <c r="L861"/>
    </row>
    <row r="862" spans="12:12">
      <c r="L862"/>
    </row>
    <row r="863" spans="12:12">
      <c r="L863"/>
    </row>
    <row r="864" spans="12:12">
      <c r="L864"/>
    </row>
    <row r="865" spans="12:12">
      <c r="L865"/>
    </row>
    <row r="866" spans="12:12">
      <c r="L866"/>
    </row>
    <row r="867" spans="12:12">
      <c r="L867"/>
    </row>
    <row r="868" spans="12:12">
      <c r="L868"/>
    </row>
    <row r="869" spans="12:12">
      <c r="L869"/>
    </row>
    <row r="870" spans="12:12">
      <c r="L870"/>
    </row>
    <row r="871" spans="12:12">
      <c r="L871"/>
    </row>
    <row r="872" spans="12:12">
      <c r="L872"/>
    </row>
    <row r="873" spans="12:12">
      <c r="L873"/>
    </row>
    <row r="874" spans="12:12">
      <c r="L874"/>
    </row>
    <row r="875" spans="12:12">
      <c r="L875"/>
    </row>
    <row r="876" spans="12:12">
      <c r="L876"/>
    </row>
    <row r="877" spans="12:12">
      <c r="L877"/>
    </row>
    <row r="878" spans="12:12">
      <c r="L878"/>
    </row>
    <row r="879" spans="12:12">
      <c r="L879"/>
    </row>
    <row r="880" spans="12:12">
      <c r="L880"/>
    </row>
    <row r="881" spans="12:12">
      <c r="L881"/>
    </row>
    <row r="882" spans="12:12">
      <c r="L882"/>
    </row>
    <row r="883" spans="12:12">
      <c r="L883"/>
    </row>
    <row r="884" spans="12:12">
      <c r="L884"/>
    </row>
    <row r="885" spans="12:12">
      <c r="L885"/>
    </row>
    <row r="886" spans="12:12">
      <c r="L886"/>
    </row>
    <row r="887" spans="12:12">
      <c r="L887"/>
    </row>
    <row r="888" spans="12:12">
      <c r="L888"/>
    </row>
    <row r="889" spans="12:12">
      <c r="L889"/>
    </row>
    <row r="890" spans="12:12">
      <c r="L890"/>
    </row>
    <row r="891" spans="12:12">
      <c r="L891"/>
    </row>
    <row r="892" spans="12:12">
      <c r="L892"/>
    </row>
    <row r="893" spans="12:12">
      <c r="L893"/>
    </row>
    <row r="894" spans="12:12">
      <c r="L894"/>
    </row>
    <row r="895" spans="12:12">
      <c r="L895"/>
    </row>
    <row r="896" spans="12:12">
      <c r="L896"/>
    </row>
    <row r="897" spans="12:12">
      <c r="L897"/>
    </row>
    <row r="898" spans="12:12">
      <c r="L898"/>
    </row>
    <row r="899" spans="12:12">
      <c r="L899"/>
    </row>
    <row r="900" spans="12:12">
      <c r="L900"/>
    </row>
    <row r="901" spans="12:12">
      <c r="L901"/>
    </row>
    <row r="902" spans="12:12">
      <c r="L902"/>
    </row>
    <row r="903" spans="12:12">
      <c r="L903"/>
    </row>
    <row r="904" spans="12:12">
      <c r="L904"/>
    </row>
    <row r="905" spans="12:12">
      <c r="L905"/>
    </row>
    <row r="906" spans="12:12">
      <c r="L906"/>
    </row>
    <row r="907" spans="12:12">
      <c r="L907"/>
    </row>
    <row r="908" spans="12:12">
      <c r="L908"/>
    </row>
    <row r="909" spans="12:12">
      <c r="L909"/>
    </row>
    <row r="910" spans="12:12">
      <c r="L910"/>
    </row>
    <row r="911" spans="12:12">
      <c r="L911"/>
    </row>
    <row r="912" spans="12:12">
      <c r="L912"/>
    </row>
    <row r="913" spans="12:12">
      <c r="L913"/>
    </row>
    <row r="914" spans="12:12">
      <c r="L914"/>
    </row>
    <row r="915" spans="12:12">
      <c r="L915"/>
    </row>
    <row r="916" spans="12:12">
      <c r="L916"/>
    </row>
    <row r="917" spans="12:12">
      <c r="L917"/>
    </row>
    <row r="918" spans="12:12">
      <c r="L918"/>
    </row>
    <row r="919" spans="12:12">
      <c r="L919"/>
    </row>
    <row r="920" spans="12:12">
      <c r="L920"/>
    </row>
    <row r="921" spans="12:12">
      <c r="L921"/>
    </row>
    <row r="922" spans="12:12">
      <c r="L922"/>
    </row>
    <row r="923" spans="12:12">
      <c r="L923"/>
    </row>
    <row r="924" spans="12:12">
      <c r="L924"/>
    </row>
    <row r="925" spans="12:12">
      <c r="L925"/>
    </row>
    <row r="926" spans="12:12">
      <c r="L926"/>
    </row>
    <row r="927" spans="12:12">
      <c r="L927"/>
    </row>
    <row r="928" spans="12:12">
      <c r="L928"/>
    </row>
    <row r="929" spans="12:12">
      <c r="L929"/>
    </row>
    <row r="930" spans="12:12">
      <c r="L930"/>
    </row>
    <row r="931" spans="12:12">
      <c r="L931"/>
    </row>
    <row r="932" spans="12:12">
      <c r="L932"/>
    </row>
    <row r="933" spans="12:12">
      <c r="L933"/>
    </row>
    <row r="934" spans="12:12">
      <c r="L934"/>
    </row>
    <row r="935" spans="12:12">
      <c r="L935"/>
    </row>
    <row r="936" spans="12:12">
      <c r="L936"/>
    </row>
    <row r="937" spans="12:12">
      <c r="L937"/>
    </row>
    <row r="938" spans="12:12">
      <c r="L938"/>
    </row>
    <row r="939" spans="12:12">
      <c r="L939"/>
    </row>
    <row r="940" spans="12:12">
      <c r="L940"/>
    </row>
    <row r="941" spans="12:12">
      <c r="L941"/>
    </row>
    <row r="942" spans="12:12">
      <c r="L942"/>
    </row>
    <row r="943" spans="12:12">
      <c r="L943"/>
    </row>
    <row r="944" spans="12:12">
      <c r="L944"/>
    </row>
    <row r="945" spans="12:12">
      <c r="L945"/>
    </row>
    <row r="946" spans="12:12">
      <c r="L946"/>
    </row>
    <row r="947" spans="12:12">
      <c r="L947"/>
    </row>
    <row r="948" spans="12:12">
      <c r="L948"/>
    </row>
    <row r="949" spans="12:12">
      <c r="L949"/>
    </row>
    <row r="950" spans="12:12">
      <c r="L950"/>
    </row>
    <row r="951" spans="12:12">
      <c r="L951"/>
    </row>
    <row r="952" spans="12:12">
      <c r="L952"/>
    </row>
    <row r="953" spans="12:12">
      <c r="L953"/>
    </row>
    <row r="954" spans="12:12">
      <c r="L954"/>
    </row>
    <row r="955" spans="12:12">
      <c r="L955"/>
    </row>
    <row r="956" spans="12:12">
      <c r="L956"/>
    </row>
    <row r="957" spans="12:12">
      <c r="L957"/>
    </row>
    <row r="958" spans="12:12">
      <c r="L958"/>
    </row>
    <row r="959" spans="12:12">
      <c r="L959"/>
    </row>
    <row r="960" spans="12:12">
      <c r="L960"/>
    </row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6272-4F53-46B3-A09D-DC69CE9B91A5}">
  <dimension ref="A1:N343"/>
  <sheetViews>
    <sheetView workbookViewId="0">
      <selection activeCell="M2" sqref="M2:M21"/>
    </sheetView>
  </sheetViews>
  <sheetFormatPr defaultRowHeight="15"/>
  <cols>
    <col min="8" max="8" width="17.42578125" customWidth="1"/>
  </cols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1">
        <v>210</v>
      </c>
      <c r="D2" s="1" t="s">
        <v>60</v>
      </c>
      <c r="E2" s="1">
        <v>5142</v>
      </c>
      <c r="F2" s="1" t="s">
        <v>61</v>
      </c>
      <c r="G2" s="2" t="s">
        <v>148</v>
      </c>
      <c r="H2" s="1" t="s">
        <v>124</v>
      </c>
      <c r="I2" s="1">
        <v>2019</v>
      </c>
      <c r="J2" s="1">
        <v>2019</v>
      </c>
      <c r="K2" s="1" t="s">
        <v>63</v>
      </c>
      <c r="L2" s="1">
        <f>'FAO Sweden All (tyr)'!L65</f>
        <v>224</v>
      </c>
      <c r="M2" t="s">
        <v>64</v>
      </c>
      <c r="N2" t="s">
        <v>65</v>
      </c>
    </row>
    <row r="3" spans="1:14">
      <c r="A3" s="1" t="s">
        <v>58</v>
      </c>
      <c r="B3" s="1" t="s">
        <v>59</v>
      </c>
      <c r="C3" s="1">
        <v>210</v>
      </c>
      <c r="D3" s="1" t="s">
        <v>60</v>
      </c>
      <c r="E3" s="1">
        <v>5142</v>
      </c>
      <c r="F3" s="1" t="s">
        <v>61</v>
      </c>
      <c r="G3" s="2" t="s">
        <v>149</v>
      </c>
      <c r="H3" s="1" t="s">
        <v>125</v>
      </c>
      <c r="I3" s="1">
        <v>2019</v>
      </c>
      <c r="J3" s="1">
        <v>2019</v>
      </c>
      <c r="K3" s="1" t="s">
        <v>63</v>
      </c>
      <c r="L3" s="1">
        <f>'FAO Sweden All (tyr)'!L66</f>
        <v>14</v>
      </c>
      <c r="M3" t="s">
        <v>64</v>
      </c>
      <c r="N3" t="s">
        <v>65</v>
      </c>
    </row>
    <row r="4" spans="1:14">
      <c r="A4" s="1" t="s">
        <v>58</v>
      </c>
      <c r="B4" s="1" t="s">
        <v>59</v>
      </c>
      <c r="C4" s="1">
        <v>210</v>
      </c>
      <c r="D4" s="1" t="s">
        <v>60</v>
      </c>
      <c r="E4" s="1">
        <v>5142</v>
      </c>
      <c r="F4" s="1" t="s">
        <v>61</v>
      </c>
      <c r="G4" s="2" t="s">
        <v>150</v>
      </c>
      <c r="H4" s="1" t="s">
        <v>126</v>
      </c>
      <c r="I4" s="1">
        <v>2019</v>
      </c>
      <c r="J4" s="1">
        <v>2019</v>
      </c>
      <c r="K4" s="1" t="s">
        <v>63</v>
      </c>
      <c r="L4" s="1">
        <f>'FAO Sweden All (tyr)'!L67</f>
        <v>296</v>
      </c>
      <c r="M4" t="s">
        <v>64</v>
      </c>
      <c r="N4" t="s">
        <v>65</v>
      </c>
    </row>
    <row r="5" spans="1:14">
      <c r="A5" s="1" t="s">
        <v>58</v>
      </c>
      <c r="B5" s="1" t="s">
        <v>59</v>
      </c>
      <c r="C5" s="1">
        <v>210</v>
      </c>
      <c r="D5" s="1" t="s">
        <v>60</v>
      </c>
      <c r="E5" s="1">
        <v>5142</v>
      </c>
      <c r="F5" s="1" t="s">
        <v>61</v>
      </c>
      <c r="G5" s="2" t="s">
        <v>151</v>
      </c>
      <c r="H5" s="1" t="s">
        <v>127</v>
      </c>
      <c r="I5" s="1">
        <v>2019</v>
      </c>
      <c r="J5" s="1">
        <v>2019</v>
      </c>
      <c r="K5" s="1" t="s">
        <v>63</v>
      </c>
      <c r="L5" s="1">
        <f>'FAO Sweden All (tyr)'!L68</f>
        <v>172</v>
      </c>
      <c r="M5" t="s">
        <v>64</v>
      </c>
      <c r="N5" t="s">
        <v>65</v>
      </c>
    </row>
    <row r="6" spans="1:14">
      <c r="A6" s="1" t="s">
        <v>58</v>
      </c>
      <c r="B6" s="1" t="s">
        <v>59</v>
      </c>
      <c r="C6" s="1">
        <v>210</v>
      </c>
      <c r="D6" s="1" t="s">
        <v>60</v>
      </c>
      <c r="E6" s="1">
        <v>5142</v>
      </c>
      <c r="F6" s="1" t="s">
        <v>61</v>
      </c>
      <c r="G6" s="2" t="s">
        <v>152</v>
      </c>
      <c r="H6" s="1" t="s">
        <v>128</v>
      </c>
      <c r="I6" s="1">
        <v>2019</v>
      </c>
      <c r="J6" s="1">
        <v>2019</v>
      </c>
      <c r="K6" s="1" t="s">
        <v>63</v>
      </c>
      <c r="L6" s="1">
        <f>'FAO Sweden All (tyr)'!L69</f>
        <v>1</v>
      </c>
      <c r="M6" t="s">
        <v>64</v>
      </c>
      <c r="N6" t="s">
        <v>65</v>
      </c>
    </row>
    <row r="7" spans="1:14">
      <c r="A7" s="1" t="s">
        <v>58</v>
      </c>
      <c r="B7" s="1" t="s">
        <v>59</v>
      </c>
      <c r="C7" s="1">
        <v>210</v>
      </c>
      <c r="D7" s="1" t="s">
        <v>60</v>
      </c>
      <c r="E7" s="1">
        <v>5142</v>
      </c>
      <c r="F7" s="1" t="s">
        <v>61</v>
      </c>
      <c r="G7" s="2" t="s">
        <v>153</v>
      </c>
      <c r="H7" s="1" t="s">
        <v>129</v>
      </c>
      <c r="I7" s="1">
        <v>2019</v>
      </c>
      <c r="J7" s="1">
        <v>2019</v>
      </c>
      <c r="K7" s="1" t="s">
        <v>63</v>
      </c>
      <c r="L7" s="1">
        <f>'FAO Sweden All (tyr)'!L70</f>
        <v>68</v>
      </c>
      <c r="M7" t="s">
        <v>64</v>
      </c>
      <c r="N7" t="s">
        <v>65</v>
      </c>
    </row>
    <row r="8" spans="1:14">
      <c r="A8" s="1" t="s">
        <v>58</v>
      </c>
      <c r="B8" s="1" t="s">
        <v>59</v>
      </c>
      <c r="C8" s="1">
        <v>210</v>
      </c>
      <c r="D8" s="1" t="s">
        <v>60</v>
      </c>
      <c r="E8" s="1">
        <v>5142</v>
      </c>
      <c r="F8" s="1" t="s">
        <v>61</v>
      </c>
      <c r="G8" s="2" t="s">
        <v>154</v>
      </c>
      <c r="H8" s="1" t="s">
        <v>130</v>
      </c>
      <c r="I8" s="1">
        <v>2019</v>
      </c>
      <c r="J8" s="1">
        <v>2019</v>
      </c>
      <c r="K8" s="1" t="s">
        <v>63</v>
      </c>
      <c r="L8" s="1">
        <f>'FAO Sweden All (tyr)'!L71</f>
        <v>51</v>
      </c>
      <c r="M8" t="s">
        <v>64</v>
      </c>
      <c r="N8" t="s">
        <v>65</v>
      </c>
    </row>
    <row r="9" spans="1:14">
      <c r="A9" s="1" t="s">
        <v>58</v>
      </c>
      <c r="B9" s="1" t="s">
        <v>59</v>
      </c>
      <c r="C9" s="1">
        <v>210</v>
      </c>
      <c r="D9" s="1" t="s">
        <v>60</v>
      </c>
      <c r="E9" s="1">
        <v>5142</v>
      </c>
      <c r="F9" s="1" t="s">
        <v>61</v>
      </c>
      <c r="G9" s="2" t="s">
        <v>155</v>
      </c>
      <c r="H9" s="1" t="s">
        <v>131</v>
      </c>
      <c r="I9" s="1">
        <v>2019</v>
      </c>
      <c r="J9" s="1">
        <v>2019</v>
      </c>
      <c r="K9" s="1" t="s">
        <v>63</v>
      </c>
      <c r="L9" s="1">
        <f>'FAO Sweden All (tyr)'!L72</f>
        <v>107</v>
      </c>
      <c r="M9" t="s">
        <v>64</v>
      </c>
      <c r="N9" t="s">
        <v>65</v>
      </c>
    </row>
    <row r="10" spans="1:14">
      <c r="A10" s="1" t="s">
        <v>58</v>
      </c>
      <c r="B10" s="1" t="s">
        <v>59</v>
      </c>
      <c r="C10" s="1">
        <v>210</v>
      </c>
      <c r="D10" s="1" t="s">
        <v>60</v>
      </c>
      <c r="E10" s="1">
        <v>5142</v>
      </c>
      <c r="F10" s="1" t="s">
        <v>61</v>
      </c>
      <c r="G10" s="2" t="s">
        <v>156</v>
      </c>
      <c r="H10" s="1" t="s">
        <v>132</v>
      </c>
      <c r="I10" s="1">
        <v>2019</v>
      </c>
      <c r="J10" s="1">
        <v>2019</v>
      </c>
      <c r="K10" s="1" t="s">
        <v>63</v>
      </c>
      <c r="L10" s="1">
        <f>'FAO Sweden All (tyr)'!L73</f>
        <v>14</v>
      </c>
      <c r="M10" t="s">
        <v>64</v>
      </c>
      <c r="N10" t="s">
        <v>65</v>
      </c>
    </row>
    <row r="11" spans="1:14">
      <c r="A11" s="1" t="s">
        <v>58</v>
      </c>
      <c r="B11" s="1" t="s">
        <v>59</v>
      </c>
      <c r="C11" s="1">
        <v>210</v>
      </c>
      <c r="D11" s="1" t="s">
        <v>60</v>
      </c>
      <c r="E11" s="1">
        <v>5142</v>
      </c>
      <c r="F11" s="1" t="s">
        <v>61</v>
      </c>
      <c r="G11" s="2" t="s">
        <v>157</v>
      </c>
      <c r="H11" s="1" t="s">
        <v>133</v>
      </c>
      <c r="I11" s="1">
        <v>2019</v>
      </c>
      <c r="J11" s="1">
        <v>2019</v>
      </c>
      <c r="K11" s="1" t="s">
        <v>63</v>
      </c>
      <c r="L11" s="1">
        <f>'FAO Sweden All (tyr)'!L74</f>
        <v>0.01</v>
      </c>
      <c r="M11" t="s">
        <v>64</v>
      </c>
      <c r="N11" t="s">
        <v>65</v>
      </c>
    </row>
    <row r="12" spans="1:14">
      <c r="A12" s="1" t="s">
        <v>58</v>
      </c>
      <c r="B12" s="1" t="s">
        <v>59</v>
      </c>
      <c r="C12" s="1">
        <v>210</v>
      </c>
      <c r="D12" s="1" t="s">
        <v>60</v>
      </c>
      <c r="E12" s="1">
        <v>5142</v>
      </c>
      <c r="F12" s="1" t="s">
        <v>61</v>
      </c>
      <c r="G12" s="2" t="s">
        <v>158</v>
      </c>
      <c r="H12" s="1" t="s">
        <v>134</v>
      </c>
      <c r="I12" s="1">
        <v>2019</v>
      </c>
      <c r="J12" s="1">
        <v>2019</v>
      </c>
      <c r="K12" s="1" t="s">
        <v>63</v>
      </c>
      <c r="L12" s="1">
        <f>'FAO Sweden All (tyr)'!L75</f>
        <v>0</v>
      </c>
      <c r="M12" t="s">
        <v>64</v>
      </c>
      <c r="N12" t="s">
        <v>65</v>
      </c>
    </row>
    <row r="13" spans="1:14">
      <c r="A13" s="1" t="s">
        <v>58</v>
      </c>
      <c r="B13" s="1" t="s">
        <v>59</v>
      </c>
      <c r="C13" s="1">
        <v>210</v>
      </c>
      <c r="D13" s="1" t="s">
        <v>60</v>
      </c>
      <c r="E13" s="1">
        <v>5142</v>
      </c>
      <c r="F13" s="1" t="s">
        <v>61</v>
      </c>
      <c r="G13" s="2" t="s">
        <v>159</v>
      </c>
      <c r="H13" s="1" t="s">
        <v>135</v>
      </c>
      <c r="I13" s="1">
        <v>2019</v>
      </c>
      <c r="J13" s="1">
        <v>2019</v>
      </c>
      <c r="K13" s="1" t="s">
        <v>63</v>
      </c>
      <c r="L13" s="1">
        <f>'FAO Sweden All (tyr)'!L76</f>
        <v>140</v>
      </c>
      <c r="M13" t="s">
        <v>64</v>
      </c>
      <c r="N13" t="s">
        <v>65</v>
      </c>
    </row>
    <row r="14" spans="1:14">
      <c r="A14" s="1" t="s">
        <v>58</v>
      </c>
      <c r="B14" s="1" t="s">
        <v>59</v>
      </c>
      <c r="C14" s="1">
        <v>210</v>
      </c>
      <c r="D14" s="1" t="s">
        <v>60</v>
      </c>
      <c r="E14" s="1">
        <v>5142</v>
      </c>
      <c r="F14" s="1" t="s">
        <v>61</v>
      </c>
      <c r="G14" s="2" t="s">
        <v>160</v>
      </c>
      <c r="H14" s="1" t="s">
        <v>136</v>
      </c>
      <c r="I14" s="1">
        <v>2019</v>
      </c>
      <c r="J14" s="1">
        <v>2019</v>
      </c>
      <c r="K14" s="1" t="s">
        <v>63</v>
      </c>
      <c r="L14" s="1">
        <f>'FAO Sweden All (tyr)'!L77</f>
        <v>1831</v>
      </c>
      <c r="M14" t="s">
        <v>64</v>
      </c>
      <c r="N14" t="s">
        <v>65</v>
      </c>
    </row>
    <row r="15" spans="1:14">
      <c r="A15" s="1" t="s">
        <v>58</v>
      </c>
      <c r="B15" s="1" t="s">
        <v>59</v>
      </c>
      <c r="C15" s="1">
        <v>210</v>
      </c>
      <c r="D15" s="1" t="s">
        <v>60</v>
      </c>
      <c r="E15" s="1">
        <v>5142</v>
      </c>
      <c r="F15" s="1" t="s">
        <v>61</v>
      </c>
      <c r="G15" s="2" t="s">
        <v>161</v>
      </c>
      <c r="H15" s="1" t="s">
        <v>137</v>
      </c>
      <c r="I15" s="1">
        <v>2019</v>
      </c>
      <c r="J15" s="1">
        <v>2019</v>
      </c>
      <c r="K15" s="1" t="s">
        <v>63</v>
      </c>
      <c r="L15" s="1">
        <f>'FAO Sweden All (tyr)'!L78</f>
        <v>88.11</v>
      </c>
      <c r="M15" t="s">
        <v>64</v>
      </c>
      <c r="N15" t="s">
        <v>65</v>
      </c>
    </row>
    <row r="16" spans="1:14">
      <c r="A16" s="1" t="s">
        <v>58</v>
      </c>
      <c r="B16" s="1" t="s">
        <v>59</v>
      </c>
      <c r="C16" s="1">
        <v>210</v>
      </c>
      <c r="D16" s="1" t="s">
        <v>60</v>
      </c>
      <c r="E16" s="1">
        <v>5142</v>
      </c>
      <c r="F16" s="1" t="s">
        <v>61</v>
      </c>
      <c r="G16" s="2" t="s">
        <v>162</v>
      </c>
      <c r="H16" s="1" t="s">
        <v>138</v>
      </c>
      <c r="I16" s="1">
        <v>2019</v>
      </c>
      <c r="J16" s="1">
        <v>2019</v>
      </c>
      <c r="K16" s="1" t="s">
        <v>63</v>
      </c>
      <c r="L16" s="1">
        <f>'FAO Sweden All (tyr)'!L79</f>
        <v>92.15</v>
      </c>
      <c r="M16" t="s">
        <v>64</v>
      </c>
      <c r="N16" t="s">
        <v>65</v>
      </c>
    </row>
    <row r="17" spans="1:14">
      <c r="A17" s="1" t="s">
        <v>58</v>
      </c>
      <c r="B17" s="1" t="s">
        <v>59</v>
      </c>
      <c r="C17" s="1">
        <v>210</v>
      </c>
      <c r="D17" s="1" t="s">
        <v>60</v>
      </c>
      <c r="E17" s="1">
        <v>5142</v>
      </c>
      <c r="F17" s="1" t="s">
        <v>61</v>
      </c>
      <c r="G17" s="2" t="s">
        <v>163</v>
      </c>
      <c r="H17" s="1" t="s">
        <v>139</v>
      </c>
      <c r="I17" s="1">
        <v>2019</v>
      </c>
      <c r="J17" s="1">
        <v>2019</v>
      </c>
      <c r="K17" s="1" t="s">
        <v>63</v>
      </c>
      <c r="L17" s="1">
        <f>'FAO Sweden All (tyr)'!L80</f>
        <v>53.56</v>
      </c>
      <c r="M17" t="s">
        <v>64</v>
      </c>
      <c r="N17" t="s">
        <v>65</v>
      </c>
    </row>
    <row r="18" spans="1:14">
      <c r="A18" s="1" t="s">
        <v>58</v>
      </c>
      <c r="B18" s="1" t="s">
        <v>59</v>
      </c>
      <c r="C18" s="1">
        <v>210</v>
      </c>
      <c r="D18" s="1" t="s">
        <v>60</v>
      </c>
      <c r="E18" s="1">
        <v>5142</v>
      </c>
      <c r="F18" s="1" t="s">
        <v>61</v>
      </c>
      <c r="G18" s="2" t="s">
        <v>164</v>
      </c>
      <c r="H18" s="1" t="s">
        <v>140</v>
      </c>
      <c r="I18" s="1">
        <v>2019</v>
      </c>
      <c r="J18" s="1">
        <v>2019</v>
      </c>
      <c r="K18" s="1" t="s">
        <v>63</v>
      </c>
      <c r="L18" s="1">
        <f>'FAO Sweden All (tyr)'!L81</f>
        <v>7.09</v>
      </c>
      <c r="M18" t="s">
        <v>64</v>
      </c>
      <c r="N18" t="s">
        <v>65</v>
      </c>
    </row>
    <row r="19" spans="1:14">
      <c r="A19" s="1" t="s">
        <v>58</v>
      </c>
      <c r="B19" s="1" t="s">
        <v>59</v>
      </c>
      <c r="C19" s="1">
        <v>210</v>
      </c>
      <c r="D19" s="1" t="s">
        <v>60</v>
      </c>
      <c r="E19" s="1">
        <v>5142</v>
      </c>
      <c r="F19" s="1" t="s">
        <v>61</v>
      </c>
      <c r="G19" s="2" t="s">
        <v>165</v>
      </c>
      <c r="H19" s="1" t="s">
        <v>141</v>
      </c>
      <c r="I19" s="1">
        <v>2019</v>
      </c>
      <c r="J19" s="1">
        <v>2019</v>
      </c>
      <c r="K19" s="1" t="s">
        <v>63</v>
      </c>
      <c r="L19" s="1">
        <f>'FAO Sweden All (tyr)'!L82</f>
        <v>74.819999999999993</v>
      </c>
      <c r="M19" t="s">
        <v>64</v>
      </c>
      <c r="N19" t="s">
        <v>65</v>
      </c>
    </row>
    <row r="20" spans="1:14">
      <c r="A20" s="1" t="s">
        <v>58</v>
      </c>
      <c r="B20" s="1" t="s">
        <v>59</v>
      </c>
      <c r="C20" s="1">
        <v>210</v>
      </c>
      <c r="D20" s="1" t="s">
        <v>60</v>
      </c>
      <c r="E20" s="1">
        <v>5142</v>
      </c>
      <c r="F20" s="1" t="s">
        <v>61</v>
      </c>
      <c r="G20" s="2" t="s">
        <v>166</v>
      </c>
      <c r="H20" s="1" t="s">
        <v>142</v>
      </c>
      <c r="I20" s="1">
        <v>2019</v>
      </c>
      <c r="J20" s="1">
        <v>2019</v>
      </c>
      <c r="K20" s="1" t="s">
        <v>63</v>
      </c>
      <c r="L20" s="1">
        <f>'FAO Sweden All (tyr)'!L83</f>
        <v>0.78</v>
      </c>
      <c r="M20" t="s">
        <v>64</v>
      </c>
      <c r="N20" t="s">
        <v>65</v>
      </c>
    </row>
    <row r="21" spans="1:14">
      <c r="A21" s="1" t="s">
        <v>58</v>
      </c>
      <c r="B21" s="1" t="s">
        <v>59</v>
      </c>
      <c r="C21" s="1">
        <v>210</v>
      </c>
      <c r="D21" s="1" t="s">
        <v>60</v>
      </c>
      <c r="E21" s="1">
        <v>5142</v>
      </c>
      <c r="F21" s="1" t="s">
        <v>61</v>
      </c>
      <c r="G21" s="2" t="s">
        <v>167</v>
      </c>
      <c r="H21" s="1" t="s">
        <v>143</v>
      </c>
      <c r="I21" s="1">
        <v>2019</v>
      </c>
      <c r="J21" s="1">
        <v>2019</v>
      </c>
      <c r="K21" s="1" t="s">
        <v>63</v>
      </c>
      <c r="L21" s="1">
        <f>'FAO Sweden All (tyr)'!L84</f>
        <v>8.5</v>
      </c>
      <c r="M21" t="s">
        <v>64</v>
      </c>
      <c r="N21" t="s">
        <v>65</v>
      </c>
    </row>
    <row r="22" spans="1:14">
      <c r="A22" s="1"/>
      <c r="B22" s="1"/>
      <c r="C22" s="1"/>
      <c r="D22" s="1"/>
      <c r="E22" s="1"/>
      <c r="F22" s="1"/>
      <c r="G22" s="2"/>
      <c r="H22" s="1"/>
      <c r="I22" s="1"/>
      <c r="J22" s="1"/>
      <c r="K22" s="1"/>
      <c r="L22" s="6">
        <f>SUM(L2:L21)</f>
        <v>3243.0200000000009</v>
      </c>
      <c r="M22" s="1"/>
      <c r="N22" s="1"/>
    </row>
    <row r="23" spans="1:14">
      <c r="A23" s="1"/>
      <c r="B23" s="1"/>
      <c r="C23" s="1"/>
      <c r="D23" s="1"/>
      <c r="E23" s="1"/>
      <c r="F23" s="1"/>
      <c r="G23" s="2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1"/>
      <c r="D24" s="1"/>
      <c r="E24" s="1"/>
      <c r="F24" s="1"/>
      <c r="G24" s="2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1"/>
      <c r="D25" s="1"/>
      <c r="E25" s="1"/>
      <c r="F25" s="1"/>
      <c r="G25" s="2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2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/>
      <c r="D27" s="1"/>
      <c r="E27" s="1"/>
      <c r="F27" s="1"/>
      <c r="G27" s="2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E29" s="1"/>
      <c r="F29" s="1"/>
      <c r="G29" s="2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1"/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1"/>
      <c r="D32" s="1"/>
      <c r="E32" s="1"/>
      <c r="F32" s="1"/>
      <c r="G32" s="2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1"/>
      <c r="D33" s="1"/>
      <c r="E33" s="1"/>
      <c r="F33" s="1"/>
      <c r="G33" s="2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2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2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2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2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2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2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2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2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2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2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2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2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2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2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2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2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2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2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2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2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2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2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2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2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2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2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2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2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2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2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2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2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2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2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2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2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2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2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2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2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2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2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2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2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2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2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2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2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2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2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2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2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D87" s="1"/>
      <c r="E87" s="1"/>
      <c r="F87" s="1"/>
      <c r="G87" s="2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D88" s="1"/>
      <c r="E88" s="1"/>
      <c r="F88" s="1"/>
      <c r="G88" s="2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D89" s="1"/>
      <c r="E89" s="1"/>
      <c r="F89" s="1"/>
      <c r="G89" s="2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D90" s="1"/>
      <c r="E90" s="1"/>
      <c r="F90" s="1"/>
      <c r="G90" s="2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D91" s="1"/>
      <c r="E91" s="1"/>
      <c r="F91" s="1"/>
      <c r="G91" s="2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D92" s="1"/>
      <c r="E92" s="1"/>
      <c r="F92" s="1"/>
      <c r="G92" s="2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D93" s="1"/>
      <c r="E93" s="1"/>
      <c r="F93" s="1"/>
      <c r="G93" s="2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D94" s="1"/>
      <c r="E94" s="1"/>
      <c r="F94" s="1"/>
      <c r="G94" s="2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D95" s="1"/>
      <c r="E95" s="1"/>
      <c r="F95" s="1"/>
      <c r="G95" s="2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D96" s="1"/>
      <c r="E96" s="1"/>
      <c r="F96" s="1"/>
      <c r="G96" s="2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D97" s="1"/>
      <c r="E97" s="1"/>
      <c r="F97" s="1"/>
      <c r="G97" s="2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D98" s="1"/>
      <c r="E98" s="1"/>
      <c r="F98" s="1"/>
      <c r="G98" s="2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D99" s="1"/>
      <c r="E99" s="1"/>
      <c r="F99" s="1"/>
      <c r="G99" s="2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D100" s="1"/>
      <c r="E100" s="1"/>
      <c r="F100" s="1"/>
      <c r="G100" s="2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D101" s="1"/>
      <c r="E101" s="1"/>
      <c r="F101" s="1"/>
      <c r="G101" s="2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D102" s="1"/>
      <c r="E102" s="1"/>
      <c r="F102" s="1"/>
      <c r="G102" s="2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D103" s="1"/>
      <c r="E103" s="1"/>
      <c r="F103" s="1"/>
      <c r="G103" s="2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D104" s="1"/>
      <c r="E104" s="1"/>
      <c r="F104" s="1"/>
      <c r="G104" s="2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D105" s="1"/>
      <c r="E105" s="1"/>
      <c r="F105" s="1"/>
      <c r="G105" s="2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D106" s="1"/>
      <c r="E106" s="1"/>
      <c r="F106" s="1"/>
      <c r="G106" s="2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D107" s="1"/>
      <c r="E107" s="1"/>
      <c r="F107" s="1"/>
      <c r="G107" s="2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D108" s="1"/>
      <c r="E108" s="1"/>
      <c r="F108" s="1"/>
      <c r="G108" s="2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D109" s="1"/>
      <c r="E109" s="1"/>
      <c r="F109" s="1"/>
      <c r="G109" s="2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D110" s="1"/>
      <c r="E110" s="1"/>
      <c r="F110" s="1"/>
      <c r="G110" s="2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D111" s="1"/>
      <c r="E111" s="1"/>
      <c r="F111" s="1"/>
      <c r="G111" s="2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D112" s="1"/>
      <c r="E112" s="1"/>
      <c r="F112" s="1"/>
      <c r="G112" s="2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D113" s="1"/>
      <c r="E113" s="1"/>
      <c r="F113" s="1"/>
      <c r="G113" s="2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D114" s="1"/>
      <c r="E114" s="1"/>
      <c r="F114" s="1"/>
      <c r="G114" s="2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D115" s="1"/>
      <c r="E115" s="1"/>
      <c r="F115" s="1"/>
      <c r="G115" s="2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D116" s="1"/>
      <c r="E116" s="1"/>
      <c r="F116" s="1"/>
      <c r="G116" s="2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D117" s="1"/>
      <c r="E117" s="1"/>
      <c r="F117" s="1"/>
      <c r="G117" s="2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D118" s="1"/>
      <c r="E118" s="1"/>
      <c r="F118" s="1"/>
      <c r="G118" s="2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D119" s="1"/>
      <c r="E119" s="1"/>
      <c r="F119" s="1"/>
      <c r="G119" s="2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D120" s="1"/>
      <c r="E120" s="1"/>
      <c r="F120" s="1"/>
      <c r="G120" s="2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D121" s="1"/>
      <c r="E121" s="1"/>
      <c r="F121" s="1"/>
      <c r="G121" s="2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D122" s="1"/>
      <c r="E122" s="1"/>
      <c r="F122" s="1"/>
      <c r="G122" s="2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D123" s="1"/>
      <c r="E123" s="1"/>
      <c r="F123" s="1"/>
      <c r="G123" s="2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D124" s="1"/>
      <c r="E124" s="1"/>
      <c r="F124" s="1"/>
      <c r="G124" s="2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D125" s="1"/>
      <c r="E125" s="1"/>
      <c r="F125" s="1"/>
      <c r="G125" s="2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D126" s="1"/>
      <c r="E126" s="1"/>
      <c r="F126" s="1"/>
      <c r="G126" s="2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D127" s="1"/>
      <c r="E127" s="1"/>
      <c r="F127" s="1"/>
      <c r="G127" s="2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D128" s="1"/>
      <c r="E128" s="1"/>
      <c r="F128" s="1"/>
      <c r="G128" s="2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D129" s="1"/>
      <c r="E129" s="1"/>
      <c r="F129" s="1"/>
      <c r="G129" s="2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D130" s="1"/>
      <c r="E130" s="1"/>
      <c r="F130" s="1"/>
      <c r="G130" s="2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D131" s="1"/>
      <c r="E131" s="1"/>
      <c r="F131" s="1"/>
      <c r="G131" s="2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D132" s="1"/>
      <c r="E132" s="1"/>
      <c r="F132" s="1"/>
      <c r="G132" s="2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D133" s="1"/>
      <c r="E133" s="1"/>
      <c r="F133" s="1"/>
      <c r="G133" s="2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D134" s="1"/>
      <c r="E134" s="1"/>
      <c r="F134" s="1"/>
      <c r="G134" s="2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D135" s="1"/>
      <c r="E135" s="1"/>
      <c r="F135" s="1"/>
      <c r="G135" s="2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D136" s="1"/>
      <c r="E136" s="1"/>
      <c r="F136" s="1"/>
      <c r="G136" s="2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D137" s="1"/>
      <c r="E137" s="1"/>
      <c r="F137" s="1"/>
      <c r="G137" s="2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D138" s="1"/>
      <c r="E138" s="1"/>
      <c r="F138" s="1"/>
      <c r="G138" s="2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D139" s="1"/>
      <c r="E139" s="1"/>
      <c r="F139" s="1"/>
      <c r="G139" s="2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D140" s="1"/>
      <c r="E140" s="1"/>
      <c r="F140" s="1"/>
      <c r="G140" s="2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D141" s="1"/>
      <c r="E141" s="1"/>
      <c r="F141" s="1"/>
      <c r="G141" s="2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D142" s="1"/>
      <c r="E142" s="1"/>
      <c r="F142" s="1"/>
      <c r="G142" s="2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D143" s="1"/>
      <c r="E143" s="1"/>
      <c r="F143" s="1"/>
      <c r="G143" s="2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D144" s="1"/>
      <c r="E144" s="1"/>
      <c r="F144" s="1"/>
      <c r="G144" s="2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D145" s="1"/>
      <c r="E145" s="1"/>
      <c r="F145" s="1"/>
      <c r="G145" s="2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D146" s="1"/>
      <c r="E146" s="1"/>
      <c r="F146" s="1"/>
      <c r="G146" s="2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D147" s="1"/>
      <c r="E147" s="1"/>
      <c r="F147" s="1"/>
      <c r="G147" s="2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D148" s="1"/>
      <c r="E148" s="1"/>
      <c r="F148" s="1"/>
      <c r="G148" s="2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D149" s="1"/>
      <c r="E149" s="1"/>
      <c r="F149" s="1"/>
      <c r="G149" s="2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D150" s="1"/>
      <c r="E150" s="1"/>
      <c r="F150" s="1"/>
      <c r="G150" s="2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D151" s="1"/>
      <c r="E151" s="1"/>
      <c r="F151" s="1"/>
      <c r="G151" s="2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D152" s="1"/>
      <c r="E152" s="1"/>
      <c r="F152" s="1"/>
      <c r="G152" s="2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D153" s="1"/>
      <c r="E153" s="1"/>
      <c r="F153" s="1"/>
      <c r="G153" s="2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D154" s="1"/>
      <c r="E154" s="1"/>
      <c r="F154" s="1"/>
      <c r="G154" s="2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D155" s="1"/>
      <c r="E155" s="1"/>
      <c r="F155" s="1"/>
      <c r="G155" s="2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D156" s="1"/>
      <c r="E156" s="1"/>
      <c r="F156" s="1"/>
      <c r="G156" s="2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D157" s="1"/>
      <c r="E157" s="1"/>
      <c r="F157" s="1"/>
      <c r="G157" s="2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D158" s="1"/>
      <c r="E158" s="1"/>
      <c r="F158" s="1"/>
      <c r="G158" s="2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D159" s="1"/>
      <c r="E159" s="1"/>
      <c r="F159" s="1"/>
      <c r="G159" s="2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D160" s="1"/>
      <c r="E160" s="1"/>
      <c r="F160" s="1"/>
      <c r="G160" s="2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D161" s="1"/>
      <c r="E161" s="1"/>
      <c r="F161" s="1"/>
      <c r="G161" s="2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D162" s="1"/>
      <c r="E162" s="1"/>
      <c r="F162" s="1"/>
      <c r="G162" s="2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D163" s="1"/>
      <c r="E163" s="1"/>
      <c r="F163" s="1"/>
      <c r="G163" s="2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D164" s="1"/>
      <c r="E164" s="1"/>
      <c r="F164" s="1"/>
      <c r="G164" s="2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D165" s="1"/>
      <c r="E165" s="1"/>
      <c r="F165" s="1"/>
      <c r="G165" s="2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D166" s="1"/>
      <c r="E166" s="1"/>
      <c r="F166" s="1"/>
      <c r="G166" s="2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D167" s="1"/>
      <c r="E167" s="1"/>
      <c r="F167" s="1"/>
      <c r="G167" s="2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D168" s="1"/>
      <c r="E168" s="1"/>
      <c r="F168" s="1"/>
      <c r="G168" s="2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D169" s="1"/>
      <c r="E169" s="1"/>
      <c r="F169" s="1"/>
      <c r="G169" s="2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D170" s="1"/>
      <c r="E170" s="1"/>
      <c r="F170" s="1"/>
      <c r="G170" s="2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D171" s="1"/>
      <c r="E171" s="1"/>
      <c r="F171" s="1"/>
      <c r="G171" s="2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D172" s="1"/>
      <c r="E172" s="1"/>
      <c r="F172" s="1"/>
      <c r="G172" s="2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D173" s="1"/>
      <c r="E173" s="1"/>
      <c r="F173" s="1"/>
      <c r="G173" s="2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D174" s="1"/>
      <c r="E174" s="1"/>
      <c r="F174" s="1"/>
      <c r="G174" s="2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D175" s="1"/>
      <c r="E175" s="1"/>
      <c r="F175" s="1"/>
      <c r="G175" s="2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D176" s="1"/>
      <c r="E176" s="1"/>
      <c r="F176" s="1"/>
      <c r="G176" s="2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D177" s="1"/>
      <c r="E177" s="1"/>
      <c r="F177" s="1"/>
      <c r="G177" s="2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D178" s="1"/>
      <c r="E178" s="1"/>
      <c r="F178" s="1"/>
      <c r="G178" s="2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D179" s="1"/>
      <c r="E179" s="1"/>
      <c r="F179" s="1"/>
      <c r="G179" s="2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D180" s="1"/>
      <c r="E180" s="1"/>
      <c r="F180" s="1"/>
      <c r="G180" s="2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D181" s="1"/>
      <c r="E181" s="1"/>
      <c r="F181" s="1"/>
      <c r="G181" s="2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D182" s="1"/>
      <c r="E182" s="1"/>
      <c r="F182" s="1"/>
      <c r="G182" s="2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D183" s="1"/>
      <c r="E183" s="1"/>
      <c r="F183" s="1"/>
      <c r="G183" s="2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D184" s="1"/>
      <c r="E184" s="1"/>
      <c r="F184" s="1"/>
      <c r="G184" s="2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D185" s="1"/>
      <c r="E185" s="1"/>
      <c r="F185" s="1"/>
      <c r="G185" s="2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D186" s="1"/>
      <c r="E186" s="1"/>
      <c r="F186" s="1"/>
      <c r="G186" s="2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D187" s="1"/>
      <c r="E187" s="1"/>
      <c r="F187" s="1"/>
      <c r="G187" s="2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D188" s="1"/>
      <c r="E188" s="1"/>
      <c r="F188" s="1"/>
      <c r="G188" s="2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D189" s="1"/>
      <c r="E189" s="1"/>
      <c r="F189" s="1"/>
      <c r="G189" s="2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D190" s="1"/>
      <c r="E190" s="1"/>
      <c r="F190" s="1"/>
      <c r="G190" s="2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D191" s="1"/>
      <c r="E191" s="1"/>
      <c r="F191" s="1"/>
      <c r="G191" s="2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D192" s="1"/>
      <c r="E192" s="1"/>
      <c r="F192" s="1"/>
      <c r="G192" s="2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D195" s="1"/>
      <c r="E195" s="1"/>
      <c r="F195" s="1"/>
      <c r="G195" s="2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D196" s="1"/>
      <c r="E196" s="1"/>
      <c r="F196" s="1"/>
      <c r="G196" s="2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D197" s="1"/>
      <c r="E197" s="1"/>
      <c r="F197" s="1"/>
      <c r="G197" s="2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D198" s="1"/>
      <c r="E198" s="1"/>
      <c r="F198" s="1"/>
      <c r="G198" s="2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D199" s="1"/>
      <c r="E199" s="1"/>
      <c r="F199" s="1"/>
      <c r="G199" s="2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D200" s="1"/>
      <c r="E200" s="1"/>
      <c r="F200" s="1"/>
      <c r="G200" s="2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D202" s="1"/>
      <c r="E202" s="1"/>
      <c r="F202" s="1"/>
      <c r="G202" s="2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D205" s="1"/>
      <c r="E205" s="1"/>
      <c r="F205" s="1"/>
      <c r="G205" s="2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D206" s="1"/>
      <c r="E206" s="1"/>
      <c r="F206" s="1"/>
      <c r="G206" s="2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D208" s="1"/>
      <c r="E208" s="1"/>
      <c r="F208" s="1"/>
      <c r="G208" s="2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D209" s="1"/>
      <c r="E209" s="1"/>
      <c r="F209" s="1"/>
      <c r="G209" s="2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D212" s="1"/>
      <c r="E212" s="1"/>
      <c r="F212" s="1"/>
      <c r="G212" s="2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D213" s="1"/>
      <c r="E213" s="1"/>
      <c r="F213" s="1"/>
      <c r="G213" s="2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D214" s="1"/>
      <c r="E214" s="1"/>
      <c r="F214" s="1"/>
      <c r="G214" s="2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D215" s="1"/>
      <c r="E215" s="1"/>
      <c r="F215" s="1"/>
      <c r="G215" s="2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D216" s="1"/>
      <c r="E216" s="1"/>
      <c r="F216" s="1"/>
      <c r="G216" s="2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D217" s="1"/>
      <c r="E217" s="1"/>
      <c r="F217" s="1"/>
      <c r="G217" s="2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D218" s="1"/>
      <c r="E218" s="1"/>
      <c r="F218" s="1"/>
      <c r="G218" s="2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D219" s="1"/>
      <c r="E219" s="1"/>
      <c r="F219" s="1"/>
      <c r="G219" s="2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D220" s="1"/>
      <c r="E220" s="1"/>
      <c r="F220" s="1"/>
      <c r="G220" s="2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D221" s="1"/>
      <c r="E221" s="1"/>
      <c r="F221" s="1"/>
      <c r="G221" s="2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D222" s="1"/>
      <c r="E222" s="1"/>
      <c r="F222" s="1"/>
      <c r="G222" s="2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D223" s="1"/>
      <c r="E223" s="1"/>
      <c r="F223" s="1"/>
      <c r="G223" s="2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D225" s="1"/>
      <c r="E225" s="1"/>
      <c r="F225" s="1"/>
      <c r="G225" s="2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D226" s="1"/>
      <c r="E226" s="1"/>
      <c r="F226" s="1"/>
      <c r="G226" s="2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D227" s="1"/>
      <c r="E227" s="1"/>
      <c r="F227" s="1"/>
      <c r="G227" s="2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D228" s="1"/>
      <c r="E228" s="1"/>
      <c r="F228" s="1"/>
      <c r="G228" s="2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D229" s="1"/>
      <c r="E229" s="1"/>
      <c r="F229" s="1"/>
      <c r="G229" s="2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D230" s="1"/>
      <c r="E230" s="1"/>
      <c r="F230" s="1"/>
      <c r="G230" s="2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D231" s="1"/>
      <c r="E231" s="1"/>
      <c r="F231" s="1"/>
      <c r="G231" s="2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D233" s="1"/>
      <c r="E233" s="1"/>
      <c r="F233" s="1"/>
      <c r="G233" s="2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D234" s="1"/>
      <c r="E234" s="1"/>
      <c r="F234" s="1"/>
      <c r="G234" s="2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D235" s="1"/>
      <c r="E235" s="1"/>
      <c r="F235" s="1"/>
      <c r="G235" s="2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D236" s="1"/>
      <c r="E236" s="1"/>
      <c r="F236" s="1"/>
      <c r="G236" s="2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D237" s="1"/>
      <c r="E237" s="1"/>
      <c r="F237" s="1"/>
      <c r="G237" s="2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D238" s="1"/>
      <c r="E238" s="1"/>
      <c r="F238" s="1"/>
      <c r="G238" s="2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D239" s="1"/>
      <c r="E239" s="1"/>
      <c r="F239" s="1"/>
      <c r="G239" s="2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D240" s="1"/>
      <c r="E240" s="1"/>
      <c r="F240" s="1"/>
      <c r="G240" s="2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D241" s="1"/>
      <c r="E241" s="1"/>
      <c r="F241" s="1"/>
      <c r="G241" s="2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D242" s="1"/>
      <c r="E242" s="1"/>
      <c r="F242" s="1"/>
      <c r="G242" s="2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D243" s="1"/>
      <c r="E243" s="1"/>
      <c r="F243" s="1"/>
      <c r="G243" s="2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D244" s="1"/>
      <c r="E244" s="1"/>
      <c r="F244" s="1"/>
      <c r="G244" s="2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D245" s="1"/>
      <c r="E245" s="1"/>
      <c r="F245" s="1"/>
      <c r="G245" s="2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D246" s="1"/>
      <c r="E246" s="1"/>
      <c r="F246" s="1"/>
      <c r="G246" s="2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D247" s="1"/>
      <c r="E247" s="1"/>
      <c r="F247" s="1"/>
      <c r="G247" s="2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D248" s="1"/>
      <c r="E248" s="1"/>
      <c r="F248" s="1"/>
      <c r="G248" s="2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D249" s="1"/>
      <c r="E249" s="1"/>
      <c r="F249" s="1"/>
      <c r="G249" s="2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D250" s="1"/>
      <c r="E250" s="1"/>
      <c r="F250" s="1"/>
      <c r="G250" s="2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D251" s="1"/>
      <c r="E251" s="1"/>
      <c r="F251" s="1"/>
      <c r="G251" s="2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D252" s="1"/>
      <c r="E252" s="1"/>
      <c r="F252" s="1"/>
      <c r="G252" s="2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D253" s="1"/>
      <c r="E253" s="1"/>
      <c r="F253" s="1"/>
      <c r="G253" s="2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D254" s="1"/>
      <c r="E254" s="1"/>
      <c r="F254" s="1"/>
      <c r="G254" s="2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D255" s="1"/>
      <c r="E255" s="1"/>
      <c r="F255" s="1"/>
      <c r="G255" s="2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D256" s="1"/>
      <c r="E256" s="1"/>
      <c r="F256" s="1"/>
      <c r="G256" s="2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D257" s="1"/>
      <c r="E257" s="1"/>
      <c r="F257" s="1"/>
      <c r="G257" s="2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D258" s="1"/>
      <c r="E258" s="1"/>
      <c r="F258" s="1"/>
      <c r="G258" s="2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D259" s="1"/>
      <c r="E259" s="1"/>
      <c r="F259" s="1"/>
      <c r="G259" s="2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D260" s="1"/>
      <c r="E260" s="1"/>
      <c r="F260" s="1"/>
      <c r="G260" s="2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D261" s="1"/>
      <c r="E261" s="1"/>
      <c r="F261" s="1"/>
      <c r="G261" s="2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D262" s="1"/>
      <c r="E262" s="1"/>
      <c r="F262" s="1"/>
      <c r="G262" s="2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D263" s="1"/>
      <c r="E263" s="1"/>
      <c r="F263" s="1"/>
      <c r="G263" s="2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D264" s="1"/>
      <c r="E264" s="1"/>
      <c r="F264" s="1"/>
      <c r="G264" s="2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D265" s="1"/>
      <c r="E265" s="1"/>
      <c r="F265" s="1"/>
      <c r="G265" s="2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D266" s="1"/>
      <c r="E266" s="1"/>
      <c r="F266" s="1"/>
      <c r="G266" s="2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D267" s="1"/>
      <c r="E267" s="1"/>
      <c r="F267" s="1"/>
      <c r="G267" s="2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D268" s="1"/>
      <c r="E268" s="1"/>
      <c r="F268" s="1"/>
      <c r="G268" s="2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D269" s="1"/>
      <c r="E269" s="1"/>
      <c r="F269" s="1"/>
      <c r="G269" s="2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D270" s="1"/>
      <c r="E270" s="1"/>
      <c r="F270" s="1"/>
      <c r="G270" s="2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D271" s="1"/>
      <c r="E271" s="1"/>
      <c r="F271" s="1"/>
      <c r="G271" s="2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D272" s="1"/>
      <c r="E272" s="1"/>
      <c r="F272" s="1"/>
      <c r="G272" s="2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D273" s="1"/>
      <c r="E273" s="1"/>
      <c r="F273" s="1"/>
      <c r="G273" s="2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D274" s="1"/>
      <c r="E274" s="1"/>
      <c r="F274" s="1"/>
      <c r="G274" s="2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D275" s="1"/>
      <c r="E275" s="1"/>
      <c r="F275" s="1"/>
      <c r="G275" s="2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D276" s="1"/>
      <c r="E276" s="1"/>
      <c r="F276" s="1"/>
      <c r="G276" s="2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D277" s="1"/>
      <c r="E277" s="1"/>
      <c r="F277" s="1"/>
      <c r="G277" s="2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D278" s="1"/>
      <c r="E278" s="1"/>
      <c r="F278" s="1"/>
      <c r="G278" s="2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D279" s="1"/>
      <c r="E279" s="1"/>
      <c r="F279" s="1"/>
      <c r="G279" s="2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D280" s="1"/>
      <c r="E280" s="1"/>
      <c r="F280" s="1"/>
      <c r="G280" s="2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D281" s="1"/>
      <c r="E281" s="1"/>
      <c r="F281" s="1"/>
      <c r="G281" s="2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D282" s="1"/>
      <c r="E282" s="1"/>
      <c r="F282" s="1"/>
      <c r="G282" s="2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D283" s="1"/>
      <c r="E283" s="1"/>
      <c r="F283" s="1"/>
      <c r="G283" s="2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D284" s="1"/>
      <c r="E284" s="1"/>
      <c r="F284" s="1"/>
      <c r="G284" s="2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D285" s="1"/>
      <c r="E285" s="1"/>
      <c r="F285" s="1"/>
      <c r="G285" s="2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D286" s="1"/>
      <c r="E286" s="1"/>
      <c r="F286" s="1"/>
      <c r="G286" s="2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D287" s="1"/>
      <c r="E287" s="1"/>
      <c r="F287" s="1"/>
      <c r="G287" s="2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D288" s="1"/>
      <c r="E288" s="1"/>
      <c r="F288" s="1"/>
      <c r="G288" s="2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D289" s="1"/>
      <c r="E289" s="1"/>
      <c r="F289" s="1"/>
      <c r="G289" s="2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D290" s="1"/>
      <c r="E290" s="1"/>
      <c r="F290" s="1"/>
      <c r="G290" s="2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D291" s="1"/>
      <c r="E291" s="1"/>
      <c r="F291" s="1"/>
      <c r="G291" s="2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D292" s="1"/>
      <c r="E292" s="1"/>
      <c r="F292" s="1"/>
      <c r="G292" s="2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D293" s="1"/>
      <c r="E293" s="1"/>
      <c r="F293" s="1"/>
      <c r="G293" s="2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D294" s="1"/>
      <c r="E294" s="1"/>
      <c r="F294" s="1"/>
      <c r="G294" s="2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D295" s="1"/>
      <c r="E295" s="1"/>
      <c r="F295" s="1"/>
      <c r="G295" s="2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D296" s="1"/>
      <c r="E296" s="1"/>
      <c r="F296" s="1"/>
      <c r="G296" s="2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D297" s="1"/>
      <c r="E297" s="1"/>
      <c r="F297" s="1"/>
      <c r="G297" s="2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D298" s="1"/>
      <c r="E298" s="1"/>
      <c r="F298" s="1"/>
      <c r="G298" s="2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D299" s="1"/>
      <c r="E299" s="1"/>
      <c r="F299" s="1"/>
      <c r="G299" s="2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D300" s="1"/>
      <c r="E300" s="1"/>
      <c r="F300" s="1"/>
      <c r="G300" s="2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D301" s="1"/>
      <c r="E301" s="1"/>
      <c r="F301" s="1"/>
      <c r="G301" s="2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D302" s="1"/>
      <c r="E302" s="1"/>
      <c r="F302" s="1"/>
      <c r="G302" s="2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D303" s="1"/>
      <c r="E303" s="1"/>
      <c r="F303" s="1"/>
      <c r="G303" s="2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D304" s="1"/>
      <c r="E304" s="1"/>
      <c r="F304" s="1"/>
      <c r="G304" s="2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D305" s="1"/>
      <c r="E305" s="1"/>
      <c r="F305" s="1"/>
      <c r="G305" s="2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D306" s="1"/>
      <c r="E306" s="1"/>
      <c r="F306" s="1"/>
      <c r="G306" s="2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D307" s="1"/>
      <c r="E307" s="1"/>
      <c r="F307" s="1"/>
      <c r="G307" s="2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D308" s="1"/>
      <c r="E308" s="1"/>
      <c r="F308" s="1"/>
      <c r="G308" s="2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D309" s="1"/>
      <c r="E309" s="1"/>
      <c r="F309" s="1"/>
      <c r="G309" s="2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D310" s="1"/>
      <c r="E310" s="1"/>
      <c r="F310" s="1"/>
      <c r="G310" s="2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D311" s="1"/>
      <c r="E311" s="1"/>
      <c r="F311" s="1"/>
      <c r="G311" s="2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D312" s="1"/>
      <c r="E312" s="1"/>
      <c r="F312" s="1"/>
      <c r="G312" s="2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D313" s="1"/>
      <c r="E313" s="1"/>
      <c r="F313" s="1"/>
      <c r="G313" s="2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D314" s="1"/>
      <c r="E314" s="1"/>
      <c r="F314" s="1"/>
      <c r="G314" s="2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D315" s="1"/>
      <c r="E315" s="1"/>
      <c r="F315" s="1"/>
      <c r="G315" s="2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D316" s="1"/>
      <c r="E316" s="1"/>
      <c r="F316" s="1"/>
      <c r="G316" s="2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D317" s="1"/>
      <c r="E317" s="1"/>
      <c r="F317" s="1"/>
      <c r="G317" s="2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D318" s="1"/>
      <c r="E318" s="1"/>
      <c r="F318" s="1"/>
      <c r="G318" s="2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D319" s="1"/>
      <c r="E319" s="1"/>
      <c r="F319" s="1"/>
      <c r="G319" s="2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D320" s="1"/>
      <c r="E320" s="1"/>
      <c r="F320" s="1"/>
      <c r="G320" s="2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D321" s="1"/>
      <c r="E321" s="1"/>
      <c r="F321" s="1"/>
      <c r="G321" s="2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D322" s="1"/>
      <c r="E322" s="1"/>
      <c r="F322" s="1"/>
      <c r="G322" s="2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D323" s="1"/>
      <c r="E323" s="1"/>
      <c r="F323" s="1"/>
      <c r="G323" s="2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D324" s="1"/>
      <c r="E324" s="1"/>
      <c r="F324" s="1"/>
      <c r="G324" s="2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D325" s="1"/>
      <c r="E325" s="1"/>
      <c r="F325" s="1"/>
      <c r="G325" s="2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D326" s="1"/>
      <c r="E326" s="1"/>
      <c r="F326" s="1"/>
      <c r="G326" s="2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D327" s="1"/>
      <c r="E327" s="1"/>
      <c r="F327" s="1"/>
      <c r="G327" s="2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D328" s="1"/>
      <c r="E328" s="1"/>
      <c r="F328" s="1"/>
      <c r="G328" s="2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D329" s="1"/>
      <c r="E329" s="1"/>
      <c r="F329" s="1"/>
      <c r="G329" s="2"/>
      <c r="H329" s="1"/>
      <c r="I329" s="1"/>
      <c r="J329" s="1"/>
      <c r="K329" s="1"/>
      <c r="L329" s="1"/>
      <c r="M329" s="1"/>
      <c r="N329" s="1"/>
    </row>
    <row r="330" spans="1:14">
      <c r="A330" s="1"/>
      <c r="B330" s="1"/>
      <c r="D330" s="1"/>
      <c r="E330" s="1"/>
      <c r="F330" s="1"/>
      <c r="G330" s="2"/>
      <c r="H330" s="1"/>
      <c r="I330" s="1"/>
      <c r="J330" s="1"/>
      <c r="K330" s="1"/>
      <c r="L330" s="1"/>
      <c r="M330" s="1"/>
      <c r="N330" s="1"/>
    </row>
    <row r="331" spans="1:14">
      <c r="A331" s="1"/>
      <c r="B331" s="1"/>
      <c r="D331" s="1"/>
      <c r="E331" s="1"/>
      <c r="F331" s="1"/>
      <c r="G331" s="2"/>
      <c r="H331" s="1"/>
      <c r="I331" s="1"/>
      <c r="J331" s="1"/>
      <c r="K331" s="1"/>
      <c r="L331" s="1"/>
      <c r="M331" s="1"/>
      <c r="N331" s="1"/>
    </row>
    <row r="332" spans="1:14">
      <c r="A332" s="1"/>
      <c r="B332" s="1"/>
      <c r="D332" s="1"/>
      <c r="E332" s="1"/>
      <c r="F332" s="1"/>
      <c r="G332" s="2"/>
      <c r="H332" s="1"/>
      <c r="I332" s="1"/>
      <c r="J332" s="1"/>
      <c r="K332" s="1"/>
      <c r="L332" s="1"/>
      <c r="M332" s="1"/>
      <c r="N332" s="1"/>
    </row>
    <row r="333" spans="1:14">
      <c r="A333" s="1"/>
      <c r="B333" s="1"/>
      <c r="D333" s="1"/>
      <c r="E333" s="1"/>
      <c r="F333" s="1"/>
      <c r="G333" s="2"/>
      <c r="H333" s="1"/>
      <c r="I333" s="1"/>
      <c r="J333" s="1"/>
      <c r="K333" s="1"/>
      <c r="L333" s="1"/>
      <c r="M333" s="1"/>
      <c r="N333" s="1"/>
    </row>
    <row r="334" spans="1:14">
      <c r="A334" s="1"/>
      <c r="B334" s="1"/>
      <c r="D334" s="1"/>
      <c r="E334" s="1"/>
      <c r="F334" s="1"/>
      <c r="G334" s="2"/>
      <c r="H334" s="1"/>
      <c r="I334" s="1"/>
      <c r="J334" s="1"/>
      <c r="K334" s="1"/>
      <c r="L334" s="1"/>
      <c r="M334" s="1"/>
      <c r="N334" s="1"/>
    </row>
    <row r="335" spans="1:14">
      <c r="A335" s="1"/>
      <c r="B335" s="1"/>
      <c r="D335" s="1"/>
      <c r="E335" s="1"/>
      <c r="F335" s="1"/>
      <c r="G335" s="2"/>
      <c r="H335" s="1"/>
      <c r="I335" s="1"/>
      <c r="J335" s="1"/>
      <c r="K335" s="1"/>
      <c r="L335" s="1"/>
      <c r="M335" s="1"/>
      <c r="N335" s="1"/>
    </row>
    <row r="336" spans="1:14">
      <c r="A336" s="1"/>
      <c r="B336" s="1"/>
      <c r="D336" s="1"/>
      <c r="E336" s="1"/>
      <c r="F336" s="1"/>
      <c r="G336" s="2"/>
      <c r="H336" s="1"/>
      <c r="I336" s="1"/>
      <c r="J336" s="1"/>
      <c r="K336" s="1"/>
      <c r="L336" s="1"/>
      <c r="M336" s="1"/>
      <c r="N336" s="1"/>
    </row>
    <row r="337" spans="1:14">
      <c r="A337" s="1"/>
      <c r="B337" s="1"/>
      <c r="D337" s="1"/>
      <c r="E337" s="1"/>
      <c r="F337" s="1"/>
      <c r="G337" s="2"/>
      <c r="H337" s="1"/>
      <c r="I337" s="1"/>
      <c r="J337" s="1"/>
      <c r="K337" s="1"/>
      <c r="L337" s="1"/>
      <c r="M337" s="1"/>
      <c r="N337" s="1"/>
    </row>
    <row r="338" spans="1:14">
      <c r="A338" s="1"/>
      <c r="B338" s="1"/>
      <c r="D338" s="1"/>
      <c r="E338" s="1"/>
      <c r="F338" s="1"/>
      <c r="G338" s="2"/>
      <c r="H338" s="1"/>
      <c r="I338" s="1"/>
      <c r="J338" s="1"/>
      <c r="K338" s="1"/>
      <c r="L338" s="1"/>
      <c r="M338" s="1"/>
      <c r="N338" s="1"/>
    </row>
    <row r="339" spans="1:14">
      <c r="A339" s="1"/>
      <c r="B339" s="1"/>
      <c r="D339" s="1"/>
      <c r="E339" s="1"/>
      <c r="F339" s="1"/>
      <c r="G339" s="2"/>
      <c r="H339" s="1"/>
      <c r="I339" s="1"/>
      <c r="J339" s="1"/>
      <c r="K339" s="1"/>
      <c r="L339" s="1"/>
      <c r="M339" s="1"/>
      <c r="N339" s="1"/>
    </row>
    <row r="340" spans="1:14">
      <c r="A340" s="1"/>
      <c r="B340" s="1"/>
      <c r="D340" s="1"/>
      <c r="E340" s="1"/>
      <c r="F340" s="1"/>
      <c r="G340" s="2"/>
      <c r="H340" s="1"/>
      <c r="I340" s="1"/>
      <c r="J340" s="1"/>
      <c r="K340" s="1"/>
      <c r="L340" s="1"/>
      <c r="M340" s="1"/>
      <c r="N340" s="1"/>
    </row>
    <row r="341" spans="1:14">
      <c r="A341" s="1"/>
      <c r="B341" s="1"/>
      <c r="D341" s="1"/>
      <c r="E341" s="1"/>
      <c r="F341" s="1"/>
      <c r="G341" s="2"/>
      <c r="H341" s="1"/>
      <c r="I341" s="1"/>
      <c r="J341" s="1"/>
      <c r="K341" s="1"/>
      <c r="L341" s="1"/>
      <c r="M341" s="1"/>
      <c r="N341" s="1"/>
    </row>
    <row r="342" spans="1:14">
      <c r="A342" s="1"/>
      <c r="B342" s="1"/>
      <c r="D342" s="1"/>
      <c r="E342" s="1"/>
      <c r="F342" s="1"/>
      <c r="G342" s="2"/>
      <c r="H342" s="1"/>
      <c r="I342" s="1"/>
      <c r="J342" s="1"/>
      <c r="K342" s="1"/>
      <c r="L342" s="1"/>
      <c r="M342" s="1"/>
      <c r="N342" s="1"/>
    </row>
    <row r="343" spans="1:14">
      <c r="A343" s="1"/>
      <c r="B343" s="1"/>
      <c r="D343" s="1"/>
      <c r="E343" s="1"/>
      <c r="F343" s="1"/>
      <c r="G343" s="2"/>
      <c r="H343" s="1"/>
      <c r="I343" s="1"/>
      <c r="J343" s="1"/>
      <c r="K343" s="1"/>
      <c r="L343" s="1"/>
      <c r="M343" s="1"/>
      <c r="N34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828C-09C6-4F4E-845F-515E3E32BCC2}">
  <dimension ref="A1:N17"/>
  <sheetViews>
    <sheetView topLeftCell="A5" workbookViewId="0">
      <selection activeCell="M17" sqref="M17:M21"/>
    </sheetView>
  </sheetViews>
  <sheetFormatPr defaultRowHeight="15"/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2">
        <v>210</v>
      </c>
      <c r="D2" s="1" t="s">
        <v>60</v>
      </c>
      <c r="E2" s="1">
        <v>5142</v>
      </c>
      <c r="F2" s="1" t="s">
        <v>61</v>
      </c>
      <c r="G2" s="2" t="s">
        <v>168</v>
      </c>
      <c r="H2" s="1" t="s">
        <v>80</v>
      </c>
      <c r="I2" s="1">
        <v>2019</v>
      </c>
      <c r="J2" s="1">
        <v>2019</v>
      </c>
      <c r="K2" s="1" t="s">
        <v>63</v>
      </c>
      <c r="L2" s="1">
        <f>'FAO Sweden All (tyr)'!$L$20</f>
        <v>21</v>
      </c>
      <c r="M2" t="s">
        <v>64</v>
      </c>
      <c r="N2" s="1" t="s">
        <v>65</v>
      </c>
    </row>
    <row r="3" spans="1:14">
      <c r="A3" s="1" t="s">
        <v>58</v>
      </c>
      <c r="B3" s="1" t="s">
        <v>59</v>
      </c>
      <c r="C3" s="2">
        <v>210</v>
      </c>
      <c r="D3" s="1" t="s">
        <v>60</v>
      </c>
      <c r="E3" s="1">
        <v>5142</v>
      </c>
      <c r="F3" s="1" t="s">
        <v>61</v>
      </c>
      <c r="G3" s="2" t="s">
        <v>169</v>
      </c>
      <c r="H3" s="1" t="s">
        <v>99</v>
      </c>
      <c r="I3" s="1">
        <v>2019</v>
      </c>
      <c r="J3" s="1">
        <v>2019</v>
      </c>
      <c r="K3" s="1" t="s">
        <v>63</v>
      </c>
      <c r="L3" s="1">
        <f>'FAO Sweden All (tyr)'!L40</f>
        <v>159</v>
      </c>
      <c r="M3" t="s">
        <v>64</v>
      </c>
      <c r="N3" s="1" t="s">
        <v>65</v>
      </c>
    </row>
    <row r="4" spans="1:14">
      <c r="A4" s="1" t="s">
        <v>58</v>
      </c>
      <c r="B4" s="1" t="s">
        <v>59</v>
      </c>
      <c r="C4" s="2">
        <v>210</v>
      </c>
      <c r="D4" s="1" t="s">
        <v>60</v>
      </c>
      <c r="E4" s="1">
        <v>5142</v>
      </c>
      <c r="F4" s="1" t="s">
        <v>61</v>
      </c>
      <c r="G4" s="2" t="s">
        <v>170</v>
      </c>
      <c r="H4" s="1" t="s">
        <v>100</v>
      </c>
      <c r="I4" s="1">
        <v>2019</v>
      </c>
      <c r="J4" s="1">
        <v>2019</v>
      </c>
      <c r="K4" s="1" t="s">
        <v>63</v>
      </c>
      <c r="L4" s="1">
        <f>'FAO Sweden All (tyr)'!L41</f>
        <v>76</v>
      </c>
      <c r="M4" t="s">
        <v>64</v>
      </c>
      <c r="N4" s="1" t="s">
        <v>65</v>
      </c>
    </row>
    <row r="5" spans="1:14">
      <c r="A5" s="1" t="s">
        <v>58</v>
      </c>
      <c r="B5" s="1" t="s">
        <v>59</v>
      </c>
      <c r="C5" s="2">
        <v>210</v>
      </c>
      <c r="D5" s="1" t="s">
        <v>60</v>
      </c>
      <c r="E5" s="1">
        <v>5142</v>
      </c>
      <c r="F5" s="1" t="s">
        <v>61</v>
      </c>
      <c r="G5" s="2" t="s">
        <v>171</v>
      </c>
      <c r="H5" s="1" t="s">
        <v>172</v>
      </c>
      <c r="I5" s="1">
        <v>2019</v>
      </c>
      <c r="J5" s="1">
        <v>2019</v>
      </c>
      <c r="K5" s="1" t="s">
        <v>63</v>
      </c>
      <c r="L5" s="1">
        <f>'FAO Sweden All (tyr)'!L42</f>
        <v>607</v>
      </c>
      <c r="M5" t="s">
        <v>64</v>
      </c>
      <c r="N5" s="1" t="s">
        <v>65</v>
      </c>
    </row>
    <row r="6" spans="1:14">
      <c r="A6" s="1" t="s">
        <v>58</v>
      </c>
      <c r="B6" s="1" t="s">
        <v>59</v>
      </c>
      <c r="C6" s="2">
        <v>210</v>
      </c>
      <c r="D6" s="1" t="s">
        <v>60</v>
      </c>
      <c r="E6" s="1">
        <v>5142</v>
      </c>
      <c r="F6" s="1" t="s">
        <v>61</v>
      </c>
      <c r="G6" s="2" t="s">
        <v>173</v>
      </c>
      <c r="H6" s="1" t="s">
        <v>102</v>
      </c>
      <c r="I6" s="1">
        <v>2019</v>
      </c>
      <c r="J6" s="1">
        <v>2019</v>
      </c>
      <c r="K6" s="1" t="s">
        <v>63</v>
      </c>
      <c r="L6" s="1">
        <f>'FAO Sweden All (tyr)'!L43</f>
        <v>162</v>
      </c>
      <c r="M6" t="s">
        <v>64</v>
      </c>
      <c r="N6" s="1" t="s">
        <v>65</v>
      </c>
    </row>
    <row r="7" spans="1:14">
      <c r="A7" s="1" t="s">
        <v>58</v>
      </c>
      <c r="B7" s="1" t="s">
        <v>59</v>
      </c>
      <c r="C7" s="2">
        <v>210</v>
      </c>
      <c r="D7" s="1" t="s">
        <v>60</v>
      </c>
      <c r="E7" s="1">
        <v>5142</v>
      </c>
      <c r="F7" s="1" t="s">
        <v>61</v>
      </c>
      <c r="G7" s="2" t="s">
        <v>174</v>
      </c>
      <c r="H7" s="1" t="s">
        <v>103</v>
      </c>
      <c r="I7" s="1">
        <v>2019</v>
      </c>
      <c r="J7" s="1">
        <v>2019</v>
      </c>
      <c r="K7" s="1" t="s">
        <v>63</v>
      </c>
      <c r="L7" s="1">
        <f>'FAO Sweden All (tyr)'!L44</f>
        <v>29</v>
      </c>
      <c r="M7" t="s">
        <v>64</v>
      </c>
      <c r="N7" s="1" t="s">
        <v>65</v>
      </c>
    </row>
    <row r="8" spans="1:14">
      <c r="A8" s="1" t="s">
        <v>58</v>
      </c>
      <c r="B8" s="1" t="s">
        <v>59</v>
      </c>
      <c r="C8" s="2">
        <v>210</v>
      </c>
      <c r="D8" s="1" t="s">
        <v>60</v>
      </c>
      <c r="E8" s="1">
        <v>5142</v>
      </c>
      <c r="F8" s="1" t="s">
        <v>61</v>
      </c>
      <c r="G8" s="2" t="s">
        <v>175</v>
      </c>
      <c r="H8" s="1" t="s">
        <v>104</v>
      </c>
      <c r="I8" s="1">
        <v>2019</v>
      </c>
      <c r="J8" s="1">
        <v>2019</v>
      </c>
      <c r="K8" s="1" t="s">
        <v>63</v>
      </c>
      <c r="L8" s="1">
        <f>'FAO Sweden All (tyr)'!L45</f>
        <v>5</v>
      </c>
      <c r="M8" t="s">
        <v>64</v>
      </c>
      <c r="N8" s="1" t="s">
        <v>65</v>
      </c>
    </row>
    <row r="9" spans="1:14">
      <c r="A9" s="1" t="s">
        <v>58</v>
      </c>
      <c r="B9" s="1" t="s">
        <v>59</v>
      </c>
      <c r="C9" s="2">
        <v>210</v>
      </c>
      <c r="D9" s="1" t="s">
        <v>60</v>
      </c>
      <c r="E9" s="1">
        <v>5142</v>
      </c>
      <c r="F9" s="1" t="s">
        <v>61</v>
      </c>
      <c r="G9" s="2" t="s">
        <v>176</v>
      </c>
      <c r="H9" s="1" t="s">
        <v>105</v>
      </c>
      <c r="I9" s="1">
        <v>2019</v>
      </c>
      <c r="J9" s="1">
        <v>2019</v>
      </c>
      <c r="K9" s="1" t="s">
        <v>63</v>
      </c>
      <c r="L9" s="1">
        <f>'FAO Sweden All (tyr)'!L46</f>
        <v>6</v>
      </c>
      <c r="M9" t="s">
        <v>64</v>
      </c>
      <c r="N9" s="1" t="s">
        <v>65</v>
      </c>
    </row>
    <row r="10" spans="1:14">
      <c r="A10" s="1" t="s">
        <v>58</v>
      </c>
      <c r="B10" s="1" t="s">
        <v>59</v>
      </c>
      <c r="C10" s="2">
        <v>210</v>
      </c>
      <c r="D10" s="1" t="s">
        <v>60</v>
      </c>
      <c r="E10" s="1">
        <v>5142</v>
      </c>
      <c r="F10" s="1" t="s">
        <v>61</v>
      </c>
      <c r="G10" s="2" t="s">
        <v>177</v>
      </c>
      <c r="H10" s="1" t="s">
        <v>106</v>
      </c>
      <c r="I10" s="1">
        <v>2019</v>
      </c>
      <c r="J10" s="1">
        <v>2019</v>
      </c>
      <c r="K10" s="1" t="s">
        <v>63</v>
      </c>
      <c r="L10" s="1">
        <f>'FAO Sweden All (tyr)'!L47</f>
        <v>66</v>
      </c>
      <c r="M10" t="s">
        <v>64</v>
      </c>
      <c r="N10" s="1" t="s">
        <v>65</v>
      </c>
    </row>
    <row r="11" spans="1:14">
      <c r="A11" t="s">
        <v>58</v>
      </c>
      <c r="B11" t="s">
        <v>59</v>
      </c>
      <c r="C11" s="17">
        <v>210</v>
      </c>
      <c r="D11" t="s">
        <v>60</v>
      </c>
      <c r="E11">
        <v>5142</v>
      </c>
      <c r="F11" t="s">
        <v>61</v>
      </c>
      <c r="G11" s="17">
        <v>2616</v>
      </c>
      <c r="H11" t="s">
        <v>107</v>
      </c>
      <c r="I11">
        <v>2019</v>
      </c>
      <c r="J11">
        <v>2019</v>
      </c>
      <c r="K11" t="s">
        <v>63</v>
      </c>
      <c r="L11" s="1">
        <f>'FAO Sweden All (tyr)'!L48</f>
        <v>2</v>
      </c>
      <c r="M11" t="s">
        <v>64</v>
      </c>
      <c r="N11" t="s">
        <v>65</v>
      </c>
    </row>
    <row r="12" spans="1:14">
      <c r="A12" s="1" t="s">
        <v>58</v>
      </c>
      <c r="B12" s="1" t="s">
        <v>59</v>
      </c>
      <c r="C12" s="2">
        <v>210</v>
      </c>
      <c r="D12" s="1" t="s">
        <v>60</v>
      </c>
      <c r="E12" s="1">
        <v>5142</v>
      </c>
      <c r="F12" s="1" t="s">
        <v>61</v>
      </c>
      <c r="G12" s="2" t="s">
        <v>178</v>
      </c>
      <c r="H12" s="1" t="s">
        <v>108</v>
      </c>
      <c r="I12" s="1">
        <v>2019</v>
      </c>
      <c r="J12" s="1">
        <v>2019</v>
      </c>
      <c r="K12" s="1" t="s">
        <v>63</v>
      </c>
      <c r="L12" s="1">
        <f>'FAO Sweden All (tyr)'!L49</f>
        <v>71</v>
      </c>
      <c r="M12" t="s">
        <v>64</v>
      </c>
      <c r="N12" s="1" t="s">
        <v>65</v>
      </c>
    </row>
    <row r="13" spans="1:14">
      <c r="A13" s="1" t="s">
        <v>58</v>
      </c>
      <c r="B13" s="1" t="s">
        <v>59</v>
      </c>
      <c r="C13" s="2">
        <v>210</v>
      </c>
      <c r="D13" s="1" t="s">
        <v>60</v>
      </c>
      <c r="E13" s="1">
        <v>5142</v>
      </c>
      <c r="F13" s="1" t="s">
        <v>61</v>
      </c>
      <c r="G13" s="2" t="s">
        <v>179</v>
      </c>
      <c r="H13" s="1" t="s">
        <v>109</v>
      </c>
      <c r="I13" s="1">
        <v>2019</v>
      </c>
      <c r="J13" s="1">
        <v>2019</v>
      </c>
      <c r="K13" s="1" t="s">
        <v>63</v>
      </c>
      <c r="L13" s="1">
        <f>'FAO Sweden All (tyr)'!L50</f>
        <v>15</v>
      </c>
      <c r="M13" t="s">
        <v>64</v>
      </c>
      <c r="N13" s="1" t="s">
        <v>65</v>
      </c>
    </row>
    <row r="14" spans="1:14">
      <c r="A14" s="1" t="s">
        <v>58</v>
      </c>
      <c r="B14" s="1" t="s">
        <v>59</v>
      </c>
      <c r="C14" s="2">
        <v>210</v>
      </c>
      <c r="D14" s="1" t="s">
        <v>60</v>
      </c>
      <c r="E14" s="1">
        <v>5142</v>
      </c>
      <c r="F14" s="1" t="s">
        <v>61</v>
      </c>
      <c r="G14" s="2" t="s">
        <v>180</v>
      </c>
      <c r="H14" s="1" t="s">
        <v>110</v>
      </c>
      <c r="I14" s="1">
        <v>2019</v>
      </c>
      <c r="J14" s="1">
        <v>2019</v>
      </c>
      <c r="K14" s="1" t="s">
        <v>63</v>
      </c>
      <c r="L14" s="1">
        <f>'FAO Sweden All (tyr)'!L51</f>
        <v>3</v>
      </c>
      <c r="M14" t="s">
        <v>64</v>
      </c>
      <c r="N14" s="1" t="s">
        <v>65</v>
      </c>
    </row>
    <row r="15" spans="1:14">
      <c r="A15" s="1" t="s">
        <v>58</v>
      </c>
      <c r="B15" s="1" t="s">
        <v>59</v>
      </c>
      <c r="C15" s="2">
        <v>210</v>
      </c>
      <c r="D15" s="1" t="s">
        <v>60</v>
      </c>
      <c r="E15" s="1">
        <v>5142</v>
      </c>
      <c r="F15" s="1" t="s">
        <v>61</v>
      </c>
      <c r="G15" s="2" t="s">
        <v>181</v>
      </c>
      <c r="H15" s="1" t="s">
        <v>111</v>
      </c>
      <c r="I15" s="1">
        <v>2019</v>
      </c>
      <c r="J15" s="1">
        <v>2019</v>
      </c>
      <c r="K15" s="1" t="s">
        <v>63</v>
      </c>
      <c r="L15" s="1">
        <f>'FAO Sweden All (tyr)'!L52</f>
        <v>28</v>
      </c>
      <c r="M15" t="s">
        <v>64</v>
      </c>
      <c r="N15" s="1" t="s">
        <v>65</v>
      </c>
    </row>
    <row r="16" spans="1:14">
      <c r="A16" s="1" t="s">
        <v>58</v>
      </c>
      <c r="B16" s="1" t="s">
        <v>59</v>
      </c>
      <c r="C16" s="2">
        <v>210</v>
      </c>
      <c r="D16" s="1" t="s">
        <v>60</v>
      </c>
      <c r="E16" s="1">
        <v>5142</v>
      </c>
      <c r="F16" s="1" t="s">
        <v>61</v>
      </c>
      <c r="G16" s="2" t="s">
        <v>182</v>
      </c>
      <c r="H16" s="1" t="s">
        <v>183</v>
      </c>
      <c r="I16" s="1">
        <v>2019</v>
      </c>
      <c r="J16" s="1">
        <v>2019</v>
      </c>
      <c r="K16" s="1" t="s">
        <v>63</v>
      </c>
      <c r="L16" s="1">
        <f>'FAO Sweden All (tyr)'!L53</f>
        <v>207</v>
      </c>
      <c r="M16" t="s">
        <v>64</v>
      </c>
      <c r="N16" s="1" t="s">
        <v>65</v>
      </c>
    </row>
    <row r="17" spans="12:12">
      <c r="L17" s="3">
        <f>SUM(L2:L16)</f>
        <v>1457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1A123-F56C-406C-A09E-BF23676BF011}">
  <dimension ref="A1:N5"/>
  <sheetViews>
    <sheetView workbookViewId="0">
      <selection activeCell="M2" sqref="M2:M4"/>
    </sheetView>
  </sheetViews>
  <sheetFormatPr defaultRowHeight="15"/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2">
        <v>210</v>
      </c>
      <c r="D2" s="1" t="s">
        <v>60</v>
      </c>
      <c r="E2" s="1">
        <v>5142</v>
      </c>
      <c r="F2" s="1" t="s">
        <v>61</v>
      </c>
      <c r="G2" s="2" t="s">
        <v>184</v>
      </c>
      <c r="H2" s="1" t="s">
        <v>32</v>
      </c>
      <c r="I2" s="1">
        <v>2019</v>
      </c>
      <c r="J2" s="1">
        <v>2019</v>
      </c>
      <c r="K2" s="1" t="s">
        <v>63</v>
      </c>
      <c r="L2" s="1">
        <f>'FAO Sweden All (tyr)'!L17</f>
        <v>2</v>
      </c>
      <c r="M2" t="s">
        <v>64</v>
      </c>
      <c r="N2" s="1" t="s">
        <v>65</v>
      </c>
    </row>
    <row r="3" spans="1:14">
      <c r="A3" s="1" t="s">
        <v>58</v>
      </c>
      <c r="B3" s="1" t="s">
        <v>59</v>
      </c>
      <c r="C3" s="2">
        <v>210</v>
      </c>
      <c r="D3" s="1" t="s">
        <v>60</v>
      </c>
      <c r="E3" s="1">
        <v>5142</v>
      </c>
      <c r="F3" s="1" t="s">
        <v>61</v>
      </c>
      <c r="G3" s="2" t="s">
        <v>185</v>
      </c>
      <c r="H3" s="1" t="s">
        <v>33</v>
      </c>
      <c r="I3" s="1">
        <v>2019</v>
      </c>
      <c r="J3" s="1">
        <v>2019</v>
      </c>
      <c r="K3" s="1" t="s">
        <v>63</v>
      </c>
      <c r="L3" s="1">
        <f>'FAO Sweden All (tyr)'!L18</f>
        <v>13</v>
      </c>
      <c r="M3" t="s">
        <v>64</v>
      </c>
      <c r="N3" s="1" t="s">
        <v>65</v>
      </c>
    </row>
    <row r="4" spans="1:14">
      <c r="A4" s="1" t="s">
        <v>58</v>
      </c>
      <c r="B4" s="1" t="s">
        <v>59</v>
      </c>
      <c r="C4" s="2">
        <v>210</v>
      </c>
      <c r="D4" s="1" t="s">
        <v>60</v>
      </c>
      <c r="E4" s="1">
        <v>5142</v>
      </c>
      <c r="F4" s="1" t="s">
        <v>61</v>
      </c>
      <c r="G4" s="2" t="s">
        <v>186</v>
      </c>
      <c r="H4" s="1" t="s">
        <v>34</v>
      </c>
      <c r="I4" s="1">
        <v>2019</v>
      </c>
      <c r="J4" s="1">
        <v>2019</v>
      </c>
      <c r="K4" s="1" t="s">
        <v>63</v>
      </c>
      <c r="L4" s="1">
        <f>'FAO Sweden All (tyr)'!L19</f>
        <v>3</v>
      </c>
      <c r="M4" t="s">
        <v>64</v>
      </c>
      <c r="N4" s="1" t="s">
        <v>65</v>
      </c>
    </row>
    <row r="5" spans="1:14">
      <c r="L5" s="3">
        <f>SUM(L2:L4)</f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3F64C-988B-4A54-9DD2-6DEA039E8BE1}">
  <dimension ref="A1:N21"/>
  <sheetViews>
    <sheetView topLeftCell="A5" workbookViewId="0">
      <selection activeCell="M11" sqref="M11:M14"/>
    </sheetView>
  </sheetViews>
  <sheetFormatPr defaultRowHeight="15"/>
  <cols>
    <col min="8" max="8" width="21.85546875" customWidth="1"/>
  </cols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2">
        <v>210</v>
      </c>
      <c r="D2" s="1" t="s">
        <v>60</v>
      </c>
      <c r="E2" s="1">
        <v>5142</v>
      </c>
      <c r="F2" s="1" t="s">
        <v>61</v>
      </c>
      <c r="G2" s="2" t="s">
        <v>187</v>
      </c>
      <c r="H2" s="1" t="s">
        <v>40</v>
      </c>
      <c r="I2" s="1">
        <v>2019</v>
      </c>
      <c r="J2" s="1">
        <v>2019</v>
      </c>
      <c r="K2" s="1" t="s">
        <v>63</v>
      </c>
      <c r="L2" s="1">
        <f>'FAO Sweden All (tyr)'!L21</f>
        <v>3</v>
      </c>
      <c r="M2" t="s">
        <v>64</v>
      </c>
      <c r="N2" s="1" t="s">
        <v>65</v>
      </c>
    </row>
    <row r="3" spans="1:14">
      <c r="A3" s="1" t="s">
        <v>58</v>
      </c>
      <c r="B3" s="1" t="s">
        <v>59</v>
      </c>
      <c r="C3" s="2">
        <v>210</v>
      </c>
      <c r="D3" s="1" t="s">
        <v>60</v>
      </c>
      <c r="E3" s="1">
        <v>5142</v>
      </c>
      <c r="F3" s="1" t="s">
        <v>61</v>
      </c>
      <c r="G3" s="2" t="s">
        <v>188</v>
      </c>
      <c r="H3" s="1" t="s">
        <v>81</v>
      </c>
      <c r="I3" s="1">
        <v>2019</v>
      </c>
      <c r="J3" s="1">
        <v>2019</v>
      </c>
      <c r="K3" s="1" t="s">
        <v>63</v>
      </c>
      <c r="L3" s="1">
        <f>'FAO Sweden All (tyr)'!L22</f>
        <v>14</v>
      </c>
      <c r="M3" t="s">
        <v>64</v>
      </c>
      <c r="N3" s="1" t="s">
        <v>65</v>
      </c>
    </row>
    <row r="4" spans="1:14">
      <c r="A4" s="1" t="s">
        <v>58</v>
      </c>
      <c r="B4" s="1" t="s">
        <v>59</v>
      </c>
      <c r="C4" s="2">
        <v>210</v>
      </c>
      <c r="D4" s="1" t="s">
        <v>60</v>
      </c>
      <c r="E4" s="1">
        <v>5142</v>
      </c>
      <c r="F4" s="1" t="s">
        <v>61</v>
      </c>
      <c r="G4" s="2" t="s">
        <v>189</v>
      </c>
      <c r="H4" s="1" t="s">
        <v>82</v>
      </c>
      <c r="I4" s="1">
        <v>2019</v>
      </c>
      <c r="J4" s="1">
        <v>2019</v>
      </c>
      <c r="K4" s="1" t="s">
        <v>63</v>
      </c>
      <c r="L4" s="1">
        <f>'FAO Sweden All (tyr)'!L23</f>
        <v>3</v>
      </c>
      <c r="M4" t="s">
        <v>64</v>
      </c>
      <c r="N4" s="1" t="s">
        <v>65</v>
      </c>
    </row>
    <row r="5" spans="1:14">
      <c r="A5" s="1" t="s">
        <v>58</v>
      </c>
      <c r="B5" s="1" t="s">
        <v>59</v>
      </c>
      <c r="C5" s="2">
        <v>210</v>
      </c>
      <c r="D5" s="1" t="s">
        <v>60</v>
      </c>
      <c r="E5" s="1">
        <v>5142</v>
      </c>
      <c r="F5" s="1" t="s">
        <v>61</v>
      </c>
      <c r="G5" s="2" t="s">
        <v>190</v>
      </c>
      <c r="H5" s="1" t="s">
        <v>83</v>
      </c>
      <c r="I5" s="1">
        <v>2019</v>
      </c>
      <c r="J5" s="1">
        <v>2019</v>
      </c>
      <c r="K5" s="1" t="s">
        <v>63</v>
      </c>
      <c r="L5" s="1">
        <f>'FAO Sweden All (tyr)'!L24</f>
        <v>2</v>
      </c>
      <c r="M5" t="s">
        <v>64</v>
      </c>
      <c r="N5" s="1" t="s">
        <v>65</v>
      </c>
    </row>
    <row r="6" spans="1:14">
      <c r="A6" s="1" t="s">
        <v>58</v>
      </c>
      <c r="B6" s="1" t="s">
        <v>59</v>
      </c>
      <c r="C6" s="2">
        <v>210</v>
      </c>
      <c r="D6" s="1" t="s">
        <v>60</v>
      </c>
      <c r="E6" s="1">
        <v>5142</v>
      </c>
      <c r="F6" s="1" t="s">
        <v>61</v>
      </c>
      <c r="G6" s="2" t="s">
        <v>191</v>
      </c>
      <c r="H6" s="1" t="s">
        <v>84</v>
      </c>
      <c r="I6" s="1">
        <v>2019</v>
      </c>
      <c r="J6" s="1">
        <v>2019</v>
      </c>
      <c r="K6" s="1" t="s">
        <v>63</v>
      </c>
      <c r="L6" s="1">
        <f>'FAO Sweden All (tyr)'!L25</f>
        <v>1</v>
      </c>
      <c r="M6" t="s">
        <v>64</v>
      </c>
      <c r="N6" s="1" t="s">
        <v>65</v>
      </c>
    </row>
    <row r="7" spans="1:14">
      <c r="A7" s="1" t="s">
        <v>58</v>
      </c>
      <c r="B7" s="1" t="s">
        <v>59</v>
      </c>
      <c r="C7" s="2">
        <v>210</v>
      </c>
      <c r="D7" s="1" t="s">
        <v>60</v>
      </c>
      <c r="E7" s="1">
        <v>5142</v>
      </c>
      <c r="F7" s="1" t="s">
        <v>61</v>
      </c>
      <c r="G7" s="2" t="s">
        <v>192</v>
      </c>
      <c r="H7" s="1" t="s">
        <v>85</v>
      </c>
      <c r="I7" s="1">
        <v>2019</v>
      </c>
      <c r="J7" s="1">
        <v>2019</v>
      </c>
      <c r="K7" s="1" t="s">
        <v>63</v>
      </c>
      <c r="L7" s="1">
        <f>'FAO Sweden All (tyr)'!L26</f>
        <v>11</v>
      </c>
      <c r="M7" t="s">
        <v>64</v>
      </c>
      <c r="N7" s="1" t="s">
        <v>65</v>
      </c>
    </row>
    <row r="8" spans="1:14">
      <c r="A8" s="1" t="s">
        <v>58</v>
      </c>
      <c r="B8" s="1" t="s">
        <v>59</v>
      </c>
      <c r="C8" s="2">
        <v>210</v>
      </c>
      <c r="D8" s="1" t="s">
        <v>60</v>
      </c>
      <c r="E8" s="1">
        <v>5142</v>
      </c>
      <c r="F8" s="1" t="s">
        <v>61</v>
      </c>
      <c r="G8" s="2" t="s">
        <v>193</v>
      </c>
      <c r="H8" s="1" t="s">
        <v>86</v>
      </c>
      <c r="I8" s="1">
        <v>2019</v>
      </c>
      <c r="J8" s="1">
        <v>2019</v>
      </c>
      <c r="K8" s="1" t="s">
        <v>63</v>
      </c>
      <c r="L8" s="1">
        <f>'FAO Sweden All (tyr)'!L27</f>
        <v>0</v>
      </c>
      <c r="M8" t="s">
        <v>64</v>
      </c>
      <c r="N8" s="1" t="s">
        <v>65</v>
      </c>
    </row>
    <row r="9" spans="1:14">
      <c r="A9" s="1" t="s">
        <v>58</v>
      </c>
      <c r="B9" s="1" t="s">
        <v>59</v>
      </c>
      <c r="C9" s="2">
        <v>210</v>
      </c>
      <c r="D9" s="1" t="s">
        <v>60</v>
      </c>
      <c r="E9" s="1">
        <v>5142</v>
      </c>
      <c r="F9" s="1" t="s">
        <v>61</v>
      </c>
      <c r="G9" s="2" t="s">
        <v>194</v>
      </c>
      <c r="H9" s="1" t="s">
        <v>87</v>
      </c>
      <c r="I9" s="1">
        <v>2019</v>
      </c>
      <c r="J9" s="1">
        <v>2019</v>
      </c>
      <c r="K9" s="1" t="s">
        <v>63</v>
      </c>
      <c r="L9" s="1">
        <f>'FAO Sweden All (tyr)'!L28</f>
        <v>0</v>
      </c>
      <c r="M9" t="s">
        <v>64</v>
      </c>
      <c r="N9" s="1" t="s">
        <v>65</v>
      </c>
    </row>
    <row r="10" spans="1:14">
      <c r="A10" s="1" t="s">
        <v>58</v>
      </c>
      <c r="B10" s="1" t="s">
        <v>59</v>
      </c>
      <c r="C10" s="2">
        <v>210</v>
      </c>
      <c r="D10" s="1" t="s">
        <v>60</v>
      </c>
      <c r="E10" s="1">
        <v>5142</v>
      </c>
      <c r="F10" s="1" t="s">
        <v>61</v>
      </c>
      <c r="G10" s="2" t="s">
        <v>195</v>
      </c>
      <c r="H10" s="1" t="s">
        <v>88</v>
      </c>
      <c r="I10" s="1">
        <v>2019</v>
      </c>
      <c r="J10" s="1">
        <v>2019</v>
      </c>
      <c r="K10" s="1" t="s">
        <v>63</v>
      </c>
      <c r="L10" s="1">
        <f>'FAO Sweden All (tyr)'!L29</f>
        <v>0</v>
      </c>
      <c r="M10" t="s">
        <v>64</v>
      </c>
      <c r="N10" s="1" t="s">
        <v>65</v>
      </c>
    </row>
    <row r="11" spans="1:14">
      <c r="A11" s="1" t="s">
        <v>58</v>
      </c>
      <c r="B11" s="1" t="s">
        <v>59</v>
      </c>
      <c r="C11" s="2">
        <v>210</v>
      </c>
      <c r="D11" s="1" t="s">
        <v>60</v>
      </c>
      <c r="E11" s="1">
        <v>5142</v>
      </c>
      <c r="F11" s="1" t="s">
        <v>61</v>
      </c>
      <c r="G11" s="2" t="s">
        <v>196</v>
      </c>
      <c r="H11" s="1" t="s">
        <v>89</v>
      </c>
      <c r="I11" s="1">
        <v>2019</v>
      </c>
      <c r="J11" s="1">
        <v>2019</v>
      </c>
      <c r="K11" s="1" t="s">
        <v>63</v>
      </c>
      <c r="L11" s="1">
        <f>'FAO Sweden All (tyr)'!L30</f>
        <v>26</v>
      </c>
      <c r="M11" t="s">
        <v>64</v>
      </c>
      <c r="N11" s="1" t="s">
        <v>65</v>
      </c>
    </row>
    <row r="12" spans="1:14">
      <c r="A12" t="s">
        <v>58</v>
      </c>
      <c r="B12" t="s">
        <v>59</v>
      </c>
      <c r="C12">
        <v>210</v>
      </c>
      <c r="D12" t="s">
        <v>60</v>
      </c>
      <c r="E12">
        <v>5142</v>
      </c>
      <c r="F12" t="s">
        <v>61</v>
      </c>
      <c r="G12">
        <v>2574</v>
      </c>
      <c r="H12" t="s">
        <v>90</v>
      </c>
      <c r="I12">
        <v>2019</v>
      </c>
      <c r="J12">
        <v>2019</v>
      </c>
      <c r="K12" t="s">
        <v>63</v>
      </c>
      <c r="L12" s="1">
        <f>'FAO Sweden All (tyr)'!L31</f>
        <v>22</v>
      </c>
      <c r="M12" t="s">
        <v>64</v>
      </c>
      <c r="N12" t="s">
        <v>65</v>
      </c>
    </row>
    <row r="13" spans="1:14">
      <c r="A13" s="1" t="s">
        <v>58</v>
      </c>
      <c r="B13" s="1" t="s">
        <v>59</v>
      </c>
      <c r="C13" s="2">
        <v>210</v>
      </c>
      <c r="D13" s="1" t="s">
        <v>60</v>
      </c>
      <c r="E13" s="1">
        <v>5142</v>
      </c>
      <c r="F13" s="1" t="s">
        <v>61</v>
      </c>
      <c r="G13" s="2" t="s">
        <v>197</v>
      </c>
      <c r="H13" s="1" t="s">
        <v>91</v>
      </c>
      <c r="I13" s="1">
        <v>2019</v>
      </c>
      <c r="J13" s="1">
        <v>2019</v>
      </c>
      <c r="K13" s="1" t="s">
        <v>63</v>
      </c>
      <c r="L13" s="1">
        <f>'FAO Sweden All (tyr)'!L32</f>
        <v>0</v>
      </c>
      <c r="M13" t="s">
        <v>64</v>
      </c>
      <c r="N13" s="1" t="s">
        <v>65</v>
      </c>
    </row>
    <row r="14" spans="1:14">
      <c r="A14" s="1" t="s">
        <v>58</v>
      </c>
      <c r="B14" s="1" t="s">
        <v>59</v>
      </c>
      <c r="C14" s="2">
        <v>210</v>
      </c>
      <c r="D14" s="1" t="s">
        <v>60</v>
      </c>
      <c r="E14" s="1">
        <v>5142</v>
      </c>
      <c r="F14" s="1" t="s">
        <v>61</v>
      </c>
      <c r="G14" s="2" t="s">
        <v>198</v>
      </c>
      <c r="H14" s="1" t="s">
        <v>92</v>
      </c>
      <c r="I14" s="1">
        <v>2019</v>
      </c>
      <c r="J14" s="1">
        <v>2019</v>
      </c>
      <c r="K14" s="1" t="s">
        <v>63</v>
      </c>
      <c r="L14" s="1">
        <f>'FAO Sweden All (tyr)'!L33</f>
        <v>0</v>
      </c>
      <c r="M14" t="s">
        <v>64</v>
      </c>
      <c r="N14" s="1" t="s">
        <v>65</v>
      </c>
    </row>
    <row r="15" spans="1:14">
      <c r="A15" s="1" t="s">
        <v>58</v>
      </c>
      <c r="B15" s="1" t="s">
        <v>59</v>
      </c>
      <c r="C15" s="2">
        <v>210</v>
      </c>
      <c r="D15" s="1" t="s">
        <v>60</v>
      </c>
      <c r="E15" s="1">
        <v>5142</v>
      </c>
      <c r="F15" s="1" t="s">
        <v>61</v>
      </c>
      <c r="G15" s="2" t="s">
        <v>199</v>
      </c>
      <c r="H15" s="1" t="s">
        <v>93</v>
      </c>
      <c r="I15" s="1">
        <v>2019</v>
      </c>
      <c r="J15" s="1">
        <v>2019</v>
      </c>
      <c r="K15" s="1" t="s">
        <v>63</v>
      </c>
      <c r="L15" s="1">
        <f>'FAO Sweden All (tyr)'!L34</f>
        <v>0</v>
      </c>
      <c r="M15" t="s">
        <v>64</v>
      </c>
      <c r="N15" s="1" t="s">
        <v>65</v>
      </c>
    </row>
    <row r="16" spans="1:14">
      <c r="A16" s="1" t="s">
        <v>58</v>
      </c>
      <c r="B16" s="1" t="s">
        <v>59</v>
      </c>
      <c r="C16" s="2">
        <v>210</v>
      </c>
      <c r="D16" s="1" t="s">
        <v>60</v>
      </c>
      <c r="E16" s="1">
        <v>5142</v>
      </c>
      <c r="F16" s="1" t="s">
        <v>61</v>
      </c>
      <c r="G16" s="2" t="s">
        <v>200</v>
      </c>
      <c r="H16" s="1" t="s">
        <v>94</v>
      </c>
      <c r="I16" s="1">
        <v>2019</v>
      </c>
      <c r="J16" s="1">
        <v>2019</v>
      </c>
      <c r="K16" s="1" t="s">
        <v>63</v>
      </c>
      <c r="L16" s="1">
        <f>'FAO Sweden All (tyr)'!L35</f>
        <v>0</v>
      </c>
      <c r="M16" t="s">
        <v>64</v>
      </c>
      <c r="N16" s="1" t="s">
        <v>65</v>
      </c>
    </row>
    <row r="17" spans="1:14">
      <c r="A17" s="1" t="s">
        <v>58</v>
      </c>
      <c r="B17" s="1" t="s">
        <v>59</v>
      </c>
      <c r="C17" s="2">
        <v>210</v>
      </c>
      <c r="D17" s="1" t="s">
        <v>60</v>
      </c>
      <c r="E17" s="1">
        <v>5142</v>
      </c>
      <c r="F17" s="1" t="s">
        <v>61</v>
      </c>
      <c r="G17" s="2" t="s">
        <v>201</v>
      </c>
      <c r="H17" s="1" t="s">
        <v>95</v>
      </c>
      <c r="I17" s="1">
        <v>2019</v>
      </c>
      <c r="J17" s="1">
        <v>2019</v>
      </c>
      <c r="K17" s="1" t="s">
        <v>63</v>
      </c>
      <c r="L17" s="1">
        <f>'FAO Sweden All (tyr)'!L36</f>
        <v>0</v>
      </c>
      <c r="M17" t="s">
        <v>64</v>
      </c>
      <c r="N17" s="1" t="s">
        <v>65</v>
      </c>
    </row>
    <row r="18" spans="1:14">
      <c r="A18" s="1" t="s">
        <v>58</v>
      </c>
      <c r="B18" s="1" t="s">
        <v>59</v>
      </c>
      <c r="C18" s="2">
        <v>210</v>
      </c>
      <c r="D18" s="1" t="s">
        <v>60</v>
      </c>
      <c r="E18" s="1">
        <v>5142</v>
      </c>
      <c r="F18" s="1" t="s">
        <v>61</v>
      </c>
      <c r="G18" s="2" t="s">
        <v>202</v>
      </c>
      <c r="H18" s="1" t="s">
        <v>96</v>
      </c>
      <c r="I18" s="1">
        <v>2019</v>
      </c>
      <c r="J18" s="1">
        <v>2019</v>
      </c>
      <c r="K18" s="1" t="s">
        <v>63</v>
      </c>
      <c r="L18" s="1">
        <f>'FAO Sweden All (tyr)'!L37</f>
        <v>9</v>
      </c>
      <c r="M18" t="s">
        <v>64</v>
      </c>
      <c r="N18" s="1" t="s">
        <v>65</v>
      </c>
    </row>
    <row r="19" spans="1:14">
      <c r="A19" t="s">
        <v>58</v>
      </c>
      <c r="B19" t="s">
        <v>59</v>
      </c>
      <c r="C19">
        <v>210</v>
      </c>
      <c r="D19" t="s">
        <v>60</v>
      </c>
      <c r="E19">
        <v>5142</v>
      </c>
      <c r="F19" t="s">
        <v>61</v>
      </c>
      <c r="G19">
        <v>2582</v>
      </c>
      <c r="H19" t="s">
        <v>97</v>
      </c>
      <c r="I19">
        <v>2019</v>
      </c>
      <c r="J19">
        <v>2019</v>
      </c>
      <c r="K19" t="s">
        <v>63</v>
      </c>
      <c r="L19" s="1">
        <f>'FAO Sweden All (tyr)'!L38</f>
        <v>1</v>
      </c>
      <c r="M19" t="s">
        <v>64</v>
      </c>
      <c r="N19" t="s">
        <v>65</v>
      </c>
    </row>
    <row r="20" spans="1:14">
      <c r="A20" s="1" t="s">
        <v>58</v>
      </c>
      <c r="B20" s="1" t="s">
        <v>59</v>
      </c>
      <c r="C20" s="2">
        <v>210</v>
      </c>
      <c r="D20" s="1" t="s">
        <v>60</v>
      </c>
      <c r="E20" s="1">
        <v>5142</v>
      </c>
      <c r="F20" s="1" t="s">
        <v>61</v>
      </c>
      <c r="G20" s="2" t="s">
        <v>203</v>
      </c>
      <c r="H20" s="1" t="s">
        <v>204</v>
      </c>
      <c r="I20" s="1">
        <v>2019</v>
      </c>
      <c r="J20" s="1">
        <v>2019</v>
      </c>
      <c r="K20" s="1" t="s">
        <v>63</v>
      </c>
      <c r="L20" s="1">
        <f>'FAO Sweden All (tyr)'!L39</f>
        <v>16</v>
      </c>
      <c r="M20" t="s">
        <v>64</v>
      </c>
      <c r="N20" s="1" t="s">
        <v>65</v>
      </c>
    </row>
    <row r="21" spans="1:14">
      <c r="L21">
        <f>SUM(L2:L20)</f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24B1E-B341-4A39-B1F5-5524B5C7AD0A}">
  <dimension ref="A1:N17"/>
  <sheetViews>
    <sheetView topLeftCell="A4" workbookViewId="0">
      <selection activeCell="M17" sqref="M17:M20"/>
    </sheetView>
  </sheetViews>
  <sheetFormatPr defaultRowHeight="15"/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2">
        <v>210</v>
      </c>
      <c r="D2" s="1" t="s">
        <v>60</v>
      </c>
      <c r="E2" s="1">
        <v>5142</v>
      </c>
      <c r="F2" s="1" t="s">
        <v>61</v>
      </c>
      <c r="G2" s="2" t="s">
        <v>205</v>
      </c>
      <c r="H2" s="1" t="s">
        <v>76</v>
      </c>
      <c r="I2" s="1">
        <v>2019</v>
      </c>
      <c r="J2" s="1">
        <v>2019</v>
      </c>
      <c r="K2" s="1" t="s">
        <v>63</v>
      </c>
      <c r="L2" s="1">
        <f>'FAO Sweden All (tyr)'!L13</f>
        <v>0</v>
      </c>
      <c r="M2" t="s">
        <v>64</v>
      </c>
      <c r="N2" s="1" t="s">
        <v>65</v>
      </c>
    </row>
    <row r="3" spans="1:14">
      <c r="A3" s="1" t="s">
        <v>58</v>
      </c>
      <c r="B3" s="1" t="s">
        <v>59</v>
      </c>
      <c r="C3" s="2">
        <v>210</v>
      </c>
      <c r="D3" s="1" t="s">
        <v>60</v>
      </c>
      <c r="E3" s="1">
        <v>5142</v>
      </c>
      <c r="F3" s="1" t="s">
        <v>61</v>
      </c>
      <c r="G3" s="2" t="s">
        <v>206</v>
      </c>
      <c r="H3" s="1" t="s">
        <v>77</v>
      </c>
      <c r="I3" s="1">
        <v>2019</v>
      </c>
      <c r="J3" s="1">
        <v>2019</v>
      </c>
      <c r="K3" s="1" t="s">
        <v>63</v>
      </c>
      <c r="L3" s="1">
        <f>'FAO Sweden All (tyr)'!L14</f>
        <v>338</v>
      </c>
      <c r="M3" t="s">
        <v>64</v>
      </c>
      <c r="N3" s="1" t="s">
        <v>65</v>
      </c>
    </row>
    <row r="4" spans="1:14">
      <c r="A4" s="1" t="s">
        <v>58</v>
      </c>
      <c r="B4" s="1" t="s">
        <v>59</v>
      </c>
      <c r="C4" s="2">
        <v>210</v>
      </c>
      <c r="D4" s="1" t="s">
        <v>60</v>
      </c>
      <c r="E4" s="1">
        <v>5142</v>
      </c>
      <c r="F4" s="1" t="s">
        <v>61</v>
      </c>
      <c r="G4" s="2" t="s">
        <v>207</v>
      </c>
      <c r="H4" s="1" t="s">
        <v>78</v>
      </c>
      <c r="I4" s="1">
        <v>2019</v>
      </c>
      <c r="J4" s="1">
        <v>2019</v>
      </c>
      <c r="K4" s="1" t="s">
        <v>63</v>
      </c>
      <c r="L4" s="1">
        <f>'FAO Sweden All (tyr)'!L15</f>
        <v>143</v>
      </c>
      <c r="M4" t="s">
        <v>64</v>
      </c>
      <c r="N4" s="1" t="s">
        <v>65</v>
      </c>
    </row>
    <row r="5" spans="1:14">
      <c r="A5" s="1" t="s">
        <v>58</v>
      </c>
      <c r="B5" s="1" t="s">
        <v>59</v>
      </c>
      <c r="C5" s="2">
        <v>210</v>
      </c>
      <c r="D5" s="1" t="s">
        <v>60</v>
      </c>
      <c r="E5" s="1">
        <v>5142</v>
      </c>
      <c r="F5" s="1" t="s">
        <v>61</v>
      </c>
      <c r="G5" s="2" t="s">
        <v>208</v>
      </c>
      <c r="H5" s="1" t="s">
        <v>79</v>
      </c>
      <c r="I5" s="1">
        <v>2019</v>
      </c>
      <c r="J5" s="1">
        <v>2019</v>
      </c>
      <c r="K5" s="1" t="s">
        <v>63</v>
      </c>
      <c r="L5" s="1">
        <f>'FAO Sweden All (tyr)'!L16</f>
        <v>5</v>
      </c>
      <c r="M5" t="s">
        <v>64</v>
      </c>
      <c r="N5" s="1" t="s">
        <v>65</v>
      </c>
    </row>
    <row r="6" spans="1:14">
      <c r="A6" s="1" t="s">
        <v>58</v>
      </c>
      <c r="B6" s="1" t="s">
        <v>59</v>
      </c>
      <c r="C6" s="2">
        <v>210</v>
      </c>
      <c r="D6" s="1" t="s">
        <v>60</v>
      </c>
      <c r="E6" s="1">
        <v>5142</v>
      </c>
      <c r="F6" s="1" t="s">
        <v>61</v>
      </c>
      <c r="G6" s="2" t="s">
        <v>209</v>
      </c>
      <c r="H6" s="1" t="s">
        <v>113</v>
      </c>
      <c r="I6" s="1">
        <v>2019</v>
      </c>
      <c r="J6" s="1">
        <v>2019</v>
      </c>
      <c r="K6" s="1" t="s">
        <v>63</v>
      </c>
      <c r="L6" s="1">
        <f>'FAO Sweden All (tyr)'!L54</f>
        <v>102</v>
      </c>
      <c r="M6" t="s">
        <v>64</v>
      </c>
      <c r="N6" s="1" t="s">
        <v>65</v>
      </c>
    </row>
    <row r="7" spans="1:14">
      <c r="A7" s="1" t="s">
        <v>58</v>
      </c>
      <c r="B7" s="1" t="s">
        <v>59</v>
      </c>
      <c r="C7" s="2">
        <v>210</v>
      </c>
      <c r="D7" s="1" t="s">
        <v>60</v>
      </c>
      <c r="E7" s="1">
        <v>5142</v>
      </c>
      <c r="F7" s="1" t="s">
        <v>61</v>
      </c>
      <c r="G7" s="2" t="s">
        <v>210</v>
      </c>
      <c r="H7" s="1" t="s">
        <v>114</v>
      </c>
      <c r="I7" s="1">
        <v>2019</v>
      </c>
      <c r="J7" s="1">
        <v>2019</v>
      </c>
      <c r="K7" s="1" t="s">
        <v>63</v>
      </c>
      <c r="L7" s="1">
        <f>'FAO Sweden All (tyr)'!L55</f>
        <v>0</v>
      </c>
      <c r="M7" t="s">
        <v>64</v>
      </c>
      <c r="N7" s="1" t="s">
        <v>65</v>
      </c>
    </row>
    <row r="8" spans="1:14">
      <c r="A8" s="1" t="s">
        <v>58</v>
      </c>
      <c r="B8" s="1" t="s">
        <v>59</v>
      </c>
      <c r="C8" s="2">
        <v>210</v>
      </c>
      <c r="D8" s="1" t="s">
        <v>60</v>
      </c>
      <c r="E8" s="1">
        <v>5142</v>
      </c>
      <c r="F8" s="1" t="s">
        <v>61</v>
      </c>
      <c r="G8" s="2" t="s">
        <v>211</v>
      </c>
      <c r="H8" s="1" t="s">
        <v>115</v>
      </c>
      <c r="I8" s="1">
        <v>2019</v>
      </c>
      <c r="J8" s="1">
        <v>2019</v>
      </c>
      <c r="K8" s="1" t="s">
        <v>63</v>
      </c>
      <c r="L8" s="1">
        <f>'FAO Sweden All (tyr)'!L56</f>
        <v>4</v>
      </c>
      <c r="M8" t="s">
        <v>64</v>
      </c>
      <c r="N8" s="1" t="s">
        <v>65</v>
      </c>
    </row>
    <row r="9" spans="1:14">
      <c r="A9" s="1" t="s">
        <v>58</v>
      </c>
      <c r="B9" s="1" t="s">
        <v>59</v>
      </c>
      <c r="C9" s="2">
        <v>210</v>
      </c>
      <c r="D9" s="1" t="s">
        <v>60</v>
      </c>
      <c r="E9" s="1">
        <v>5142</v>
      </c>
      <c r="F9" s="1" t="s">
        <v>61</v>
      </c>
      <c r="G9" s="2" t="s">
        <v>212</v>
      </c>
      <c r="H9" s="1" t="s">
        <v>116</v>
      </c>
      <c r="I9" s="1">
        <v>2019</v>
      </c>
      <c r="J9" s="1">
        <v>2019</v>
      </c>
      <c r="K9" s="1" t="s">
        <v>63</v>
      </c>
      <c r="L9" s="1">
        <f>'FAO Sweden All (tyr)'!L57</f>
        <v>2</v>
      </c>
      <c r="M9" t="s">
        <v>64</v>
      </c>
      <c r="N9" s="1" t="s">
        <v>65</v>
      </c>
    </row>
    <row r="10" spans="1:14">
      <c r="A10" s="1" t="s">
        <v>58</v>
      </c>
      <c r="B10" s="1" t="s">
        <v>59</v>
      </c>
      <c r="C10" s="2">
        <v>210</v>
      </c>
      <c r="D10" s="1" t="s">
        <v>60</v>
      </c>
      <c r="E10" s="1">
        <v>5142</v>
      </c>
      <c r="F10" s="1" t="s">
        <v>61</v>
      </c>
      <c r="G10" s="2" t="s">
        <v>213</v>
      </c>
      <c r="H10" s="1" t="s">
        <v>117</v>
      </c>
      <c r="I10" s="1">
        <v>2019</v>
      </c>
      <c r="J10" s="1">
        <v>2019</v>
      </c>
      <c r="K10" s="1" t="s">
        <v>63</v>
      </c>
      <c r="L10" s="1">
        <f>'FAO Sweden All (tyr)'!L58</f>
        <v>2</v>
      </c>
      <c r="M10" t="s">
        <v>64</v>
      </c>
      <c r="N10" s="1" t="s">
        <v>65</v>
      </c>
    </row>
    <row r="11" spans="1:14">
      <c r="A11" s="1" t="s">
        <v>58</v>
      </c>
      <c r="B11" s="1" t="s">
        <v>59</v>
      </c>
      <c r="C11" s="2">
        <v>210</v>
      </c>
      <c r="D11" s="1" t="s">
        <v>60</v>
      </c>
      <c r="E11" s="1">
        <v>5142</v>
      </c>
      <c r="F11" s="1" t="s">
        <v>61</v>
      </c>
      <c r="G11" s="2" t="s">
        <v>214</v>
      </c>
      <c r="H11" s="1" t="s">
        <v>118</v>
      </c>
      <c r="I11" s="1">
        <v>2019</v>
      </c>
      <c r="J11" s="1">
        <v>2019</v>
      </c>
      <c r="K11" s="1" t="s">
        <v>63</v>
      </c>
      <c r="L11" s="1">
        <f>'FAO Sweden All (tyr)'!L59</f>
        <v>0</v>
      </c>
      <c r="M11" t="s">
        <v>64</v>
      </c>
      <c r="N11" s="1" t="s">
        <v>65</v>
      </c>
    </row>
    <row r="12" spans="1:14">
      <c r="A12" s="1" t="s">
        <v>58</v>
      </c>
      <c r="B12" s="1" t="s">
        <v>59</v>
      </c>
      <c r="C12" s="2">
        <v>210</v>
      </c>
      <c r="D12" s="1" t="s">
        <v>60</v>
      </c>
      <c r="E12" s="1">
        <v>5142</v>
      </c>
      <c r="F12" s="1" t="s">
        <v>61</v>
      </c>
      <c r="G12" s="2" t="s">
        <v>215</v>
      </c>
      <c r="H12" s="1" t="s">
        <v>119</v>
      </c>
      <c r="I12" s="1">
        <v>2019</v>
      </c>
      <c r="J12" s="1">
        <v>2019</v>
      </c>
      <c r="K12" s="1" t="s">
        <v>63</v>
      </c>
      <c r="L12" s="1">
        <f>'FAO Sweden All (tyr)'!L60</f>
        <v>7</v>
      </c>
      <c r="M12" t="s">
        <v>64</v>
      </c>
      <c r="N12" s="1" t="s">
        <v>65</v>
      </c>
    </row>
    <row r="13" spans="1:14">
      <c r="A13" s="1" t="s">
        <v>58</v>
      </c>
      <c r="B13" s="1" t="s">
        <v>59</v>
      </c>
      <c r="C13" s="2">
        <v>210</v>
      </c>
      <c r="D13" s="1" t="s">
        <v>60</v>
      </c>
      <c r="E13" s="1">
        <v>5142</v>
      </c>
      <c r="F13" s="1" t="s">
        <v>61</v>
      </c>
      <c r="G13" s="2" t="s">
        <v>216</v>
      </c>
      <c r="H13" s="1" t="s">
        <v>120</v>
      </c>
      <c r="I13" s="1">
        <v>2019</v>
      </c>
      <c r="J13" s="1">
        <v>2019</v>
      </c>
      <c r="K13" s="1" t="s">
        <v>63</v>
      </c>
      <c r="L13" s="1">
        <f>'FAO Sweden All (tyr)'!L61</f>
        <v>203</v>
      </c>
      <c r="M13" t="s">
        <v>64</v>
      </c>
      <c r="N13" s="1" t="s">
        <v>65</v>
      </c>
    </row>
    <row r="14" spans="1:14">
      <c r="A14" s="1" t="s">
        <v>58</v>
      </c>
      <c r="B14" s="1" t="s">
        <v>59</v>
      </c>
      <c r="C14" s="2">
        <v>210</v>
      </c>
      <c r="D14" s="1" t="s">
        <v>60</v>
      </c>
      <c r="E14" s="1">
        <v>5142</v>
      </c>
      <c r="F14" s="1" t="s">
        <v>61</v>
      </c>
      <c r="G14" s="2" t="s">
        <v>217</v>
      </c>
      <c r="H14" s="1" t="s">
        <v>121</v>
      </c>
      <c r="I14" s="1">
        <v>2019</v>
      </c>
      <c r="J14" s="1">
        <v>2019</v>
      </c>
      <c r="K14" s="1" t="s">
        <v>63</v>
      </c>
      <c r="L14" s="1">
        <f>'FAO Sweden All (tyr)'!L62</f>
        <v>523</v>
      </c>
      <c r="M14" t="s">
        <v>64</v>
      </c>
      <c r="N14" s="1" t="s">
        <v>65</v>
      </c>
    </row>
    <row r="15" spans="1:14">
      <c r="A15" s="1" t="s">
        <v>58</v>
      </c>
      <c r="B15" s="1" t="s">
        <v>59</v>
      </c>
      <c r="C15" s="2">
        <v>210</v>
      </c>
      <c r="D15" s="1" t="s">
        <v>60</v>
      </c>
      <c r="E15" s="1">
        <v>5142</v>
      </c>
      <c r="F15" s="1" t="s">
        <v>61</v>
      </c>
      <c r="G15" s="2" t="s">
        <v>218</v>
      </c>
      <c r="H15" s="1" t="s">
        <v>122</v>
      </c>
      <c r="I15" s="1">
        <v>2019</v>
      </c>
      <c r="J15" s="1">
        <v>2019</v>
      </c>
      <c r="K15" s="1" t="s">
        <v>63</v>
      </c>
      <c r="L15" s="1">
        <f>'FAO Sweden All (tyr)'!L63</f>
        <v>2</v>
      </c>
      <c r="M15" t="s">
        <v>64</v>
      </c>
      <c r="N15" s="1" t="s">
        <v>65</v>
      </c>
    </row>
    <row r="16" spans="1:14">
      <c r="A16" s="1" t="s">
        <v>58</v>
      </c>
      <c r="B16" s="1" t="s">
        <v>59</v>
      </c>
      <c r="C16" s="2">
        <v>210</v>
      </c>
      <c r="D16" s="1" t="s">
        <v>60</v>
      </c>
      <c r="E16" s="1">
        <v>5142</v>
      </c>
      <c r="F16" s="1" t="s">
        <v>61</v>
      </c>
      <c r="G16" s="2" t="s">
        <v>219</v>
      </c>
      <c r="H16" s="1" t="s">
        <v>123</v>
      </c>
      <c r="I16" s="1">
        <v>2019</v>
      </c>
      <c r="J16" s="1">
        <v>2019</v>
      </c>
      <c r="K16" s="1" t="s">
        <v>63</v>
      </c>
      <c r="L16" s="1">
        <f>'FAO Sweden All (tyr)'!L64</f>
        <v>42</v>
      </c>
      <c r="M16" t="s">
        <v>64</v>
      </c>
      <c r="N16" s="1" t="s">
        <v>65</v>
      </c>
    </row>
    <row r="17" spans="12:12">
      <c r="L17" s="3">
        <f>SUM(L2:L16)</f>
        <v>1373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ED421-8229-4F09-8B87-E471CA1111C9}">
  <dimension ref="A1:N13"/>
  <sheetViews>
    <sheetView topLeftCell="A5" workbookViewId="0">
      <selection activeCell="M13" sqref="M13:M21"/>
    </sheetView>
  </sheetViews>
  <sheetFormatPr defaultRowHeight="15"/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59</v>
      </c>
      <c r="C2" s="2">
        <v>210</v>
      </c>
      <c r="D2" s="1" t="s">
        <v>60</v>
      </c>
      <c r="E2" s="1">
        <v>5142</v>
      </c>
      <c r="F2" s="1" t="s">
        <v>61</v>
      </c>
      <c r="G2" s="2" t="s">
        <v>220</v>
      </c>
      <c r="H2" s="1" t="s">
        <v>62</v>
      </c>
      <c r="I2" s="1">
        <v>2019</v>
      </c>
      <c r="J2" s="1">
        <v>2019</v>
      </c>
      <c r="K2" s="1" t="s">
        <v>63</v>
      </c>
      <c r="L2" s="1">
        <f>'FAO Sweden All (tyr)'!L2</f>
        <v>876</v>
      </c>
      <c r="M2" t="s">
        <v>64</v>
      </c>
      <c r="N2" s="1" t="s">
        <v>65</v>
      </c>
    </row>
    <row r="3" spans="1:14">
      <c r="A3" s="1" t="s">
        <v>58</v>
      </c>
      <c r="B3" s="1" t="s">
        <v>59</v>
      </c>
      <c r="C3" s="2">
        <v>210</v>
      </c>
      <c r="D3" s="1" t="s">
        <v>60</v>
      </c>
      <c r="E3" s="1">
        <v>5142</v>
      </c>
      <c r="F3" s="1" t="s">
        <v>61</v>
      </c>
      <c r="G3" s="2" t="s">
        <v>221</v>
      </c>
      <c r="H3" t="s">
        <v>66</v>
      </c>
      <c r="I3" s="1">
        <v>2019</v>
      </c>
      <c r="J3" s="1">
        <v>2019</v>
      </c>
      <c r="K3" s="1" t="s">
        <v>63</v>
      </c>
      <c r="L3" s="1">
        <f>'FAO Sweden All (tyr)'!L3</f>
        <v>61</v>
      </c>
      <c r="M3" t="s">
        <v>64</v>
      </c>
      <c r="N3" s="1" t="s">
        <v>65</v>
      </c>
    </row>
    <row r="4" spans="1:14">
      <c r="A4" s="1" t="s">
        <v>58</v>
      </c>
      <c r="B4" s="1" t="s">
        <v>59</v>
      </c>
      <c r="C4" s="2">
        <v>210</v>
      </c>
      <c r="D4" s="1" t="s">
        <v>60</v>
      </c>
      <c r="E4" s="1">
        <v>5142</v>
      </c>
      <c r="F4" s="1" t="s">
        <v>61</v>
      </c>
      <c r="G4" s="2" t="s">
        <v>222</v>
      </c>
      <c r="H4" s="1" t="s">
        <v>67</v>
      </c>
      <c r="I4" s="1">
        <v>2019</v>
      </c>
      <c r="J4" s="1">
        <v>2019</v>
      </c>
      <c r="K4" s="1" t="s">
        <v>63</v>
      </c>
      <c r="L4" s="1">
        <f>'FAO Sweden All (tyr)'!L4</f>
        <v>19</v>
      </c>
      <c r="M4" t="s">
        <v>64</v>
      </c>
      <c r="N4" s="1" t="s">
        <v>65</v>
      </c>
    </row>
    <row r="5" spans="1:14">
      <c r="A5" s="1" t="s">
        <v>58</v>
      </c>
      <c r="B5" s="1" t="s">
        <v>59</v>
      </c>
      <c r="C5" s="2">
        <v>210</v>
      </c>
      <c r="D5" s="1" t="s">
        <v>60</v>
      </c>
      <c r="E5" s="1">
        <v>5142</v>
      </c>
      <c r="F5" s="1" t="s">
        <v>61</v>
      </c>
      <c r="G5" s="2" t="s">
        <v>223</v>
      </c>
      <c r="H5" s="1" t="s">
        <v>68</v>
      </c>
      <c r="I5" s="1">
        <v>2019</v>
      </c>
      <c r="J5" s="1">
        <v>2019</v>
      </c>
      <c r="K5" s="1" t="s">
        <v>63</v>
      </c>
      <c r="L5" s="1">
        <f>'FAO Sweden All (tyr)'!L5</f>
        <v>25</v>
      </c>
      <c r="M5" t="s">
        <v>64</v>
      </c>
      <c r="N5" s="1" t="s">
        <v>65</v>
      </c>
    </row>
    <row r="6" spans="1:14">
      <c r="A6" s="1" t="s">
        <v>58</v>
      </c>
      <c r="B6" s="1" t="s">
        <v>59</v>
      </c>
      <c r="C6" s="2">
        <v>210</v>
      </c>
      <c r="D6" s="1" t="s">
        <v>60</v>
      </c>
      <c r="E6" s="1">
        <v>5142</v>
      </c>
      <c r="F6" s="1" t="s">
        <v>61</v>
      </c>
      <c r="G6" s="2" t="s">
        <v>224</v>
      </c>
      <c r="H6" s="1" t="s">
        <v>69</v>
      </c>
      <c r="I6" s="1">
        <v>2019</v>
      </c>
      <c r="J6" s="1">
        <v>2019</v>
      </c>
      <c r="K6" s="1" t="s">
        <v>63</v>
      </c>
      <c r="L6" s="1">
        <f>'FAO Sweden All (tyr)'!L6</f>
        <v>97</v>
      </c>
      <c r="M6" t="s">
        <v>64</v>
      </c>
      <c r="N6" s="1" t="s">
        <v>65</v>
      </c>
    </row>
    <row r="7" spans="1:14">
      <c r="A7" s="1" t="s">
        <v>58</v>
      </c>
      <c r="B7" s="1" t="s">
        <v>59</v>
      </c>
      <c r="C7" s="2">
        <v>210</v>
      </c>
      <c r="D7" s="1" t="s">
        <v>60</v>
      </c>
      <c r="E7" s="1">
        <v>5142</v>
      </c>
      <c r="F7" s="1" t="s">
        <v>61</v>
      </c>
      <c r="G7" s="2" t="s">
        <v>225</v>
      </c>
      <c r="H7" s="1" t="s">
        <v>70</v>
      </c>
      <c r="I7" s="1">
        <v>2019</v>
      </c>
      <c r="J7" s="1">
        <v>2019</v>
      </c>
      <c r="K7" s="1" t="s">
        <v>63</v>
      </c>
      <c r="L7" s="1">
        <f>'FAO Sweden All (tyr)'!L7</f>
        <v>20</v>
      </c>
      <c r="M7" t="s">
        <v>64</v>
      </c>
      <c r="N7" s="1" t="s">
        <v>65</v>
      </c>
    </row>
    <row r="8" spans="1:14">
      <c r="A8" s="1" t="s">
        <v>58</v>
      </c>
      <c r="B8" s="1" t="s">
        <v>59</v>
      </c>
      <c r="C8" s="2">
        <v>210</v>
      </c>
      <c r="D8" s="1" t="s">
        <v>60</v>
      </c>
      <c r="E8" s="1">
        <v>5142</v>
      </c>
      <c r="F8" s="1" t="s">
        <v>61</v>
      </c>
      <c r="G8" s="2" t="s">
        <v>226</v>
      </c>
      <c r="H8" s="1" t="s">
        <v>71</v>
      </c>
      <c r="I8" s="1">
        <v>2019</v>
      </c>
      <c r="J8" s="1">
        <v>2019</v>
      </c>
      <c r="K8" s="1" t="s">
        <v>63</v>
      </c>
      <c r="L8" s="1">
        <f>'FAO Sweden All (tyr)'!L8</f>
        <v>4</v>
      </c>
      <c r="M8" t="s">
        <v>64</v>
      </c>
      <c r="N8" s="1" t="s">
        <v>65</v>
      </c>
    </row>
    <row r="9" spans="1:14">
      <c r="A9" s="1" t="s">
        <v>58</v>
      </c>
      <c r="B9" s="1" t="s">
        <v>59</v>
      </c>
      <c r="C9" s="2">
        <v>210</v>
      </c>
      <c r="D9" s="1" t="s">
        <v>60</v>
      </c>
      <c r="E9" s="1">
        <v>5142</v>
      </c>
      <c r="F9" s="1" t="s">
        <v>61</v>
      </c>
      <c r="G9" s="2" t="s">
        <v>227</v>
      </c>
      <c r="H9" s="1" t="s">
        <v>72</v>
      </c>
      <c r="I9" s="1">
        <v>2019</v>
      </c>
      <c r="J9" s="1">
        <v>2019</v>
      </c>
      <c r="K9" s="1" t="s">
        <v>63</v>
      </c>
      <c r="L9" s="1">
        <f>'FAO Sweden All (tyr)'!L9</f>
        <v>547</v>
      </c>
      <c r="M9" t="s">
        <v>64</v>
      </c>
      <c r="N9" s="1" t="s">
        <v>65</v>
      </c>
    </row>
    <row r="10" spans="1:14">
      <c r="A10" s="1" t="s">
        <v>58</v>
      </c>
      <c r="B10" s="1" t="s">
        <v>59</v>
      </c>
      <c r="C10" s="2">
        <v>210</v>
      </c>
      <c r="D10" s="1" t="s">
        <v>60</v>
      </c>
      <c r="E10" s="1">
        <v>5142</v>
      </c>
      <c r="F10" s="1" t="s">
        <v>61</v>
      </c>
      <c r="G10" s="2" t="s">
        <v>228</v>
      </c>
      <c r="H10" s="1" t="s">
        <v>73</v>
      </c>
      <c r="I10" s="1">
        <v>2019</v>
      </c>
      <c r="J10" s="1">
        <v>2019</v>
      </c>
      <c r="K10" s="1" t="s">
        <v>63</v>
      </c>
      <c r="L10" s="1">
        <f>'FAO Sweden All (tyr)'!L10</f>
        <v>1</v>
      </c>
      <c r="M10" t="s">
        <v>64</v>
      </c>
      <c r="N10" s="1" t="s">
        <v>65</v>
      </c>
    </row>
    <row r="11" spans="1:14">
      <c r="A11" s="1" t="s">
        <v>58</v>
      </c>
      <c r="B11" s="1" t="s">
        <v>59</v>
      </c>
      <c r="C11" s="2">
        <v>210</v>
      </c>
      <c r="D11" s="1" t="s">
        <v>60</v>
      </c>
      <c r="E11" s="1">
        <v>5142</v>
      </c>
      <c r="F11" s="1" t="s">
        <v>61</v>
      </c>
      <c r="G11" s="2" t="s">
        <v>229</v>
      </c>
      <c r="H11" s="1" t="s">
        <v>74</v>
      </c>
      <c r="I11" s="1">
        <v>2019</v>
      </c>
      <c r="J11" s="1">
        <v>2019</v>
      </c>
      <c r="K11" s="1" t="s">
        <v>63</v>
      </c>
      <c r="L11" s="1">
        <f>'FAO Sweden All (tyr)'!L11</f>
        <v>0</v>
      </c>
      <c r="M11" t="s">
        <v>64</v>
      </c>
      <c r="N11" s="1" t="s">
        <v>65</v>
      </c>
    </row>
    <row r="12" spans="1:14">
      <c r="A12" s="1" t="s">
        <v>58</v>
      </c>
      <c r="B12" s="1" t="s">
        <v>59</v>
      </c>
      <c r="C12" s="2">
        <v>210</v>
      </c>
      <c r="D12" s="1" t="s">
        <v>60</v>
      </c>
      <c r="E12" s="1">
        <v>5142</v>
      </c>
      <c r="F12" s="1" t="s">
        <v>61</v>
      </c>
      <c r="G12" s="2" t="s">
        <v>230</v>
      </c>
      <c r="H12" s="1" t="s">
        <v>75</v>
      </c>
      <c r="I12" s="1">
        <v>2019</v>
      </c>
      <c r="J12" s="1">
        <v>2019</v>
      </c>
      <c r="K12" s="1" t="s">
        <v>63</v>
      </c>
      <c r="L12" s="1">
        <f>'FAO Sweden All (tyr)'!L12</f>
        <v>0</v>
      </c>
      <c r="M12" t="s">
        <v>64</v>
      </c>
      <c r="N12" s="1" t="s">
        <v>65</v>
      </c>
    </row>
    <row r="13" spans="1:14">
      <c r="L13">
        <f>SUM(L2:L12)</f>
        <v>1650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4B45-DC28-476F-8329-0234F5DF7565}">
  <dimension ref="A1:N6"/>
  <sheetViews>
    <sheetView workbookViewId="0">
      <selection activeCell="H5" sqref="H5"/>
    </sheetView>
  </sheetViews>
  <sheetFormatPr defaultRowHeight="15"/>
  <sheetData>
    <row r="1" spans="1:14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</row>
    <row r="2" spans="1:14">
      <c r="A2" s="1" t="s">
        <v>58</v>
      </c>
      <c r="B2" s="1" t="s">
        <v>231</v>
      </c>
      <c r="C2" s="1" t="s">
        <v>232</v>
      </c>
      <c r="D2" s="1" t="s">
        <v>60</v>
      </c>
      <c r="E2" s="1" t="s">
        <v>233</v>
      </c>
      <c r="F2" s="1" t="s">
        <v>61</v>
      </c>
      <c r="G2" s="1" t="s">
        <v>234</v>
      </c>
      <c r="H2" s="1" t="s">
        <v>144</v>
      </c>
      <c r="I2" s="1">
        <v>2019</v>
      </c>
      <c r="J2" s="1">
        <v>2019</v>
      </c>
      <c r="K2" s="1" t="s">
        <v>63</v>
      </c>
      <c r="L2" s="1">
        <f>'FAO Sweden All (tyr)'!L85</f>
        <v>0.02</v>
      </c>
      <c r="M2" t="s">
        <v>64</v>
      </c>
      <c r="N2" s="1" t="s">
        <v>65</v>
      </c>
    </row>
    <row r="3" spans="1:14">
      <c r="A3" s="1" t="s">
        <v>58</v>
      </c>
      <c r="B3" s="1" t="s">
        <v>231</v>
      </c>
      <c r="C3" s="1" t="s">
        <v>232</v>
      </c>
      <c r="D3" s="1" t="s">
        <v>60</v>
      </c>
      <c r="E3" s="1" t="s">
        <v>233</v>
      </c>
      <c r="F3" s="1" t="s">
        <v>61</v>
      </c>
      <c r="G3" s="1" t="s">
        <v>235</v>
      </c>
      <c r="H3" s="1" t="s">
        <v>145</v>
      </c>
      <c r="I3" s="1">
        <v>2019</v>
      </c>
      <c r="J3" s="1">
        <v>2019</v>
      </c>
      <c r="K3" s="1" t="s">
        <v>63</v>
      </c>
      <c r="L3" s="1">
        <f>'FAO Sweden All (tyr)'!L86</f>
        <v>0</v>
      </c>
      <c r="M3" t="s">
        <v>64</v>
      </c>
      <c r="N3" s="1" t="s">
        <v>65</v>
      </c>
    </row>
    <row r="4" spans="1:14">
      <c r="A4" s="1" t="s">
        <v>58</v>
      </c>
      <c r="B4" s="1" t="s">
        <v>231</v>
      </c>
      <c r="C4" s="1" t="s">
        <v>232</v>
      </c>
      <c r="D4" s="1" t="s">
        <v>60</v>
      </c>
      <c r="E4" s="1" t="s">
        <v>233</v>
      </c>
      <c r="F4" s="1" t="s">
        <v>61</v>
      </c>
      <c r="G4" s="1" t="s">
        <v>236</v>
      </c>
      <c r="H4" s="1" t="s">
        <v>146</v>
      </c>
      <c r="I4" s="1">
        <v>2019</v>
      </c>
      <c r="J4" s="1">
        <v>2019</v>
      </c>
      <c r="K4" s="1" t="s">
        <v>63</v>
      </c>
      <c r="L4" s="1">
        <f>'FAO Sweden All (tyr)'!L87</f>
        <v>2</v>
      </c>
      <c r="M4" t="s">
        <v>64</v>
      </c>
      <c r="N4" s="1" t="s">
        <v>65</v>
      </c>
    </row>
    <row r="5" spans="1:14">
      <c r="A5" t="s">
        <v>58</v>
      </c>
      <c r="B5" t="s">
        <v>59</v>
      </c>
      <c r="C5">
        <v>210</v>
      </c>
      <c r="D5" t="s">
        <v>60</v>
      </c>
      <c r="E5">
        <v>5142</v>
      </c>
      <c r="F5" t="s">
        <v>61</v>
      </c>
      <c r="G5">
        <v>2899</v>
      </c>
      <c r="H5" t="s">
        <v>147</v>
      </c>
      <c r="I5">
        <v>2019</v>
      </c>
      <c r="J5">
        <v>2019</v>
      </c>
      <c r="K5" t="s">
        <v>63</v>
      </c>
      <c r="L5" s="1">
        <f>'FAO Sweden All (tyr)'!L88</f>
        <v>74</v>
      </c>
      <c r="M5" t="s">
        <v>64</v>
      </c>
      <c r="N5" t="s">
        <v>65</v>
      </c>
    </row>
    <row r="6" spans="1:14">
      <c r="L6" s="7">
        <f>SUM(L2:L5)</f>
        <v>76.02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Lee</dc:creator>
  <cp:keywords/>
  <dc:description/>
  <cp:lastModifiedBy>Susan Lee</cp:lastModifiedBy>
  <cp:revision/>
  <dcterms:created xsi:type="dcterms:W3CDTF">2021-10-19T14:40:57Z</dcterms:created>
  <dcterms:modified xsi:type="dcterms:W3CDTF">2022-11-18T11:40:55Z</dcterms:modified>
  <cp:category/>
  <cp:contentStatus/>
</cp:coreProperties>
</file>