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04lh5\Desktop\Update\"/>
    </mc:Choice>
  </mc:AlternateContent>
  <bookViews>
    <workbookView xWindow="0" yWindow="0" windowWidth="24000" windowHeight="9735"/>
  </bookViews>
  <sheets>
    <sheet name="JG_Tot-P_1-100_2-6-16" sheetId="1" r:id="rId1"/>
  </sheets>
  <calcPr calcId="152511"/>
</workbook>
</file>

<file path=xl/calcChain.xml><?xml version="1.0" encoding="utf-8"?>
<calcChain xmlns="http://schemas.openxmlformats.org/spreadsheetml/2006/main">
  <c r="L3" i="1" l="1"/>
  <c r="K4" i="1"/>
  <c r="H54" i="1" l="1"/>
  <c r="I54" i="1" s="1"/>
  <c r="K54" i="1" s="1"/>
  <c r="L54" i="1" s="1"/>
  <c r="H55" i="1"/>
  <c r="I55" i="1" s="1"/>
  <c r="K55" i="1" s="1"/>
  <c r="L55" i="1" s="1"/>
  <c r="H56" i="1"/>
  <c r="I56" i="1" s="1"/>
  <c r="K56" i="1" s="1"/>
  <c r="L56" i="1" s="1"/>
  <c r="H57" i="1"/>
  <c r="I57" i="1" s="1"/>
  <c r="K57" i="1" s="1"/>
  <c r="L57" i="1" s="1"/>
  <c r="H58" i="1"/>
  <c r="I58" i="1" s="1"/>
  <c r="K58" i="1" s="1"/>
  <c r="L58" i="1" s="1"/>
  <c r="H59" i="1"/>
  <c r="I59" i="1" s="1"/>
  <c r="K59" i="1" s="1"/>
  <c r="L59" i="1" s="1"/>
  <c r="G108" i="1"/>
  <c r="G112" i="1"/>
  <c r="H60" i="1"/>
  <c r="I60" i="1" s="1"/>
  <c r="K60" i="1" s="1"/>
  <c r="L60" i="1" s="1"/>
  <c r="H61" i="1"/>
  <c r="I61" i="1" s="1"/>
  <c r="K61" i="1" s="1"/>
  <c r="L61" i="1" s="1"/>
  <c r="H62" i="1"/>
  <c r="I62" i="1" s="1"/>
  <c r="K62" i="1" s="1"/>
  <c r="L62" i="1" s="1"/>
  <c r="H63" i="1"/>
  <c r="I63" i="1" s="1"/>
  <c r="K63" i="1" s="1"/>
  <c r="L63" i="1" s="1"/>
  <c r="H64" i="1"/>
  <c r="I64" i="1" s="1"/>
  <c r="K64" i="1" s="1"/>
  <c r="L64" i="1" s="1"/>
  <c r="H65" i="1"/>
  <c r="I65" i="1" s="1"/>
  <c r="K65" i="1" s="1"/>
  <c r="L65" i="1" s="1"/>
  <c r="H66" i="1"/>
  <c r="I66" i="1" s="1"/>
  <c r="K66" i="1" s="1"/>
  <c r="L66" i="1" s="1"/>
  <c r="H67" i="1"/>
  <c r="I67" i="1" s="1"/>
  <c r="K67" i="1" s="1"/>
  <c r="L67" i="1" s="1"/>
  <c r="H68" i="1"/>
  <c r="I68" i="1" s="1"/>
  <c r="K68" i="1" s="1"/>
  <c r="L68" i="1" s="1"/>
  <c r="H69" i="1"/>
  <c r="I69" i="1" s="1"/>
  <c r="K69" i="1" s="1"/>
  <c r="L69" i="1" s="1"/>
  <c r="H70" i="1"/>
  <c r="I70" i="1" s="1"/>
  <c r="K70" i="1" s="1"/>
  <c r="L70" i="1" s="1"/>
  <c r="H71" i="1"/>
  <c r="I71" i="1" s="1"/>
  <c r="K71" i="1" s="1"/>
  <c r="L71" i="1" s="1"/>
  <c r="H72" i="1"/>
  <c r="I72" i="1" s="1"/>
  <c r="K72" i="1" s="1"/>
  <c r="L72" i="1" s="1"/>
  <c r="H73" i="1"/>
  <c r="I73" i="1" s="1"/>
  <c r="K73" i="1" s="1"/>
  <c r="L73" i="1" s="1"/>
  <c r="H74" i="1"/>
  <c r="I74" i="1" s="1"/>
  <c r="K74" i="1" s="1"/>
  <c r="L74" i="1" s="1"/>
  <c r="H75" i="1"/>
  <c r="I75" i="1" s="1"/>
  <c r="K75" i="1" s="1"/>
  <c r="L75" i="1" s="1"/>
  <c r="H76" i="1"/>
  <c r="I76" i="1" s="1"/>
  <c r="K76" i="1" s="1"/>
  <c r="L76" i="1" s="1"/>
  <c r="H77" i="1"/>
  <c r="I77" i="1" s="1"/>
  <c r="K77" i="1" s="1"/>
  <c r="L77" i="1" s="1"/>
  <c r="H78" i="1"/>
  <c r="I78" i="1" s="1"/>
  <c r="K78" i="1" s="1"/>
  <c r="L78" i="1" s="1"/>
  <c r="H79" i="1"/>
  <c r="I79" i="1" s="1"/>
  <c r="K79" i="1" s="1"/>
  <c r="L79" i="1" s="1"/>
  <c r="H80" i="1"/>
  <c r="I80" i="1" s="1"/>
  <c r="K80" i="1" s="1"/>
  <c r="L80" i="1" s="1"/>
  <c r="H81" i="1"/>
  <c r="I81" i="1" s="1"/>
  <c r="K81" i="1" s="1"/>
  <c r="L81" i="1" s="1"/>
  <c r="H82" i="1"/>
  <c r="I82" i="1" s="1"/>
  <c r="K82" i="1" s="1"/>
  <c r="L82" i="1" s="1"/>
  <c r="H83" i="1"/>
  <c r="I83" i="1" s="1"/>
  <c r="K83" i="1" s="1"/>
  <c r="L83" i="1" s="1"/>
  <c r="H84" i="1"/>
  <c r="I84" i="1" s="1"/>
  <c r="K84" i="1" s="1"/>
  <c r="L84" i="1" s="1"/>
  <c r="H85" i="1"/>
  <c r="I85" i="1" s="1"/>
  <c r="K85" i="1" s="1"/>
  <c r="L85" i="1" s="1"/>
  <c r="H86" i="1"/>
  <c r="I86" i="1" s="1"/>
  <c r="K86" i="1" s="1"/>
  <c r="L86" i="1" s="1"/>
  <c r="H87" i="1"/>
  <c r="I87" i="1" s="1"/>
  <c r="K87" i="1" s="1"/>
  <c r="L87" i="1" s="1"/>
  <c r="H88" i="1"/>
  <c r="I88" i="1" s="1"/>
  <c r="K88" i="1" s="1"/>
  <c r="L88" i="1" s="1"/>
  <c r="H89" i="1"/>
  <c r="I89" i="1" s="1"/>
  <c r="K89" i="1" s="1"/>
  <c r="L89" i="1" s="1"/>
  <c r="H90" i="1"/>
  <c r="I90" i="1" s="1"/>
  <c r="K90" i="1" s="1"/>
  <c r="L90" i="1" s="1"/>
  <c r="H91" i="1"/>
  <c r="I91" i="1" s="1"/>
  <c r="K91" i="1" s="1"/>
  <c r="L91" i="1" s="1"/>
  <c r="G109" i="1"/>
  <c r="G111" i="1"/>
  <c r="H92" i="1"/>
  <c r="I92" i="1" s="1"/>
  <c r="K92" i="1" s="1"/>
  <c r="L92" i="1" s="1"/>
  <c r="H93" i="1"/>
  <c r="I93" i="1" s="1"/>
  <c r="K93" i="1" s="1"/>
  <c r="L93" i="1" s="1"/>
  <c r="H94" i="1"/>
  <c r="I94" i="1" s="1"/>
  <c r="K94" i="1" s="1"/>
  <c r="L94" i="1" s="1"/>
  <c r="H95" i="1"/>
  <c r="I95" i="1" s="1"/>
  <c r="K95" i="1" s="1"/>
  <c r="L95" i="1" s="1"/>
  <c r="H96" i="1"/>
  <c r="I96" i="1" s="1"/>
  <c r="K96" i="1" s="1"/>
  <c r="L96" i="1" s="1"/>
  <c r="H97" i="1"/>
  <c r="I97" i="1" s="1"/>
  <c r="K97" i="1" s="1"/>
  <c r="L97" i="1" s="1"/>
  <c r="H98" i="1"/>
  <c r="I98" i="1" s="1"/>
  <c r="K98" i="1" s="1"/>
  <c r="L98" i="1" s="1"/>
  <c r="H99" i="1"/>
  <c r="H100" i="1"/>
  <c r="H101" i="1"/>
  <c r="I101" i="1" s="1"/>
  <c r="K101" i="1" s="1"/>
  <c r="L101" i="1" s="1"/>
  <c r="H102" i="1"/>
  <c r="I102" i="1" s="1"/>
  <c r="K102" i="1" s="1"/>
  <c r="L102" i="1" s="1"/>
  <c r="H53" i="1"/>
  <c r="I53" i="1" s="1"/>
  <c r="K53" i="1" s="1"/>
  <c r="L53" i="1" s="1"/>
  <c r="H4" i="1"/>
  <c r="I4" i="1" s="1"/>
  <c r="L4" i="1" s="1"/>
  <c r="G106" i="1"/>
  <c r="G114" i="1"/>
  <c r="H5" i="1"/>
  <c r="I5" i="1" s="1"/>
  <c r="K5" i="1" s="1"/>
  <c r="L5" i="1" s="1"/>
  <c r="H6" i="1"/>
  <c r="I6" i="1" s="1"/>
  <c r="K6" i="1" s="1"/>
  <c r="L6" i="1" s="1"/>
  <c r="H7" i="1"/>
  <c r="I7" i="1" s="1"/>
  <c r="K7" i="1" s="1"/>
  <c r="L7" i="1" s="1"/>
  <c r="H8" i="1"/>
  <c r="I8" i="1" s="1"/>
  <c r="K8" i="1" s="1"/>
  <c r="L8" i="1" s="1"/>
  <c r="H9" i="1"/>
  <c r="I9" i="1" s="1"/>
  <c r="K9" i="1" s="1"/>
  <c r="L9" i="1" s="1"/>
  <c r="H10" i="1"/>
  <c r="I10" i="1" s="1"/>
  <c r="K10" i="1" s="1"/>
  <c r="L10" i="1" s="1"/>
  <c r="H11" i="1"/>
  <c r="I11" i="1" s="1"/>
  <c r="K11" i="1" s="1"/>
  <c r="L11" i="1" s="1"/>
  <c r="H12" i="1"/>
  <c r="I12" i="1" s="1"/>
  <c r="K12" i="1" s="1"/>
  <c r="L12" i="1" s="1"/>
  <c r="H13" i="1"/>
  <c r="I13" i="1" s="1"/>
  <c r="K13" i="1" s="1"/>
  <c r="L13" i="1" s="1"/>
  <c r="H14" i="1"/>
  <c r="I14" i="1" s="1"/>
  <c r="K14" i="1" s="1"/>
  <c r="L14" i="1" s="1"/>
  <c r="H15" i="1"/>
  <c r="I15" i="1" s="1"/>
  <c r="K15" i="1" s="1"/>
  <c r="L15" i="1" s="1"/>
  <c r="H16" i="1"/>
  <c r="I16" i="1" s="1"/>
  <c r="K16" i="1" s="1"/>
  <c r="L16" i="1" s="1"/>
  <c r="H17" i="1"/>
  <c r="I17" i="1" s="1"/>
  <c r="K17" i="1" s="1"/>
  <c r="L17" i="1" s="1"/>
  <c r="H18" i="1"/>
  <c r="I18" i="1" s="1"/>
  <c r="K18" i="1" s="1"/>
  <c r="L18" i="1" s="1"/>
  <c r="H19" i="1"/>
  <c r="I19" i="1" s="1"/>
  <c r="K19" i="1" s="1"/>
  <c r="L19" i="1" s="1"/>
  <c r="H20" i="1"/>
  <c r="I20" i="1" s="1"/>
  <c r="K20" i="1" s="1"/>
  <c r="L20" i="1" s="1"/>
  <c r="H21" i="1"/>
  <c r="I21" i="1" s="1"/>
  <c r="K21" i="1" s="1"/>
  <c r="L21" i="1" s="1"/>
  <c r="H22" i="1"/>
  <c r="I22" i="1" s="1"/>
  <c r="K22" i="1" s="1"/>
  <c r="L22" i="1" s="1"/>
  <c r="H23" i="1"/>
  <c r="I23" i="1" s="1"/>
  <c r="K23" i="1" s="1"/>
  <c r="L23" i="1" s="1"/>
  <c r="H24" i="1"/>
  <c r="I24" i="1" s="1"/>
  <c r="K24" i="1" s="1"/>
  <c r="L24" i="1" s="1"/>
  <c r="H25" i="1"/>
  <c r="I25" i="1" s="1"/>
  <c r="K25" i="1" s="1"/>
  <c r="L25" i="1" s="1"/>
  <c r="G107" i="1"/>
  <c r="G113" i="1"/>
  <c r="H26" i="1"/>
  <c r="I26" i="1" s="1"/>
  <c r="K26" i="1" s="1"/>
  <c r="L26" i="1" s="1"/>
  <c r="H27" i="1"/>
  <c r="I27" i="1" s="1"/>
  <c r="K27" i="1" s="1"/>
  <c r="L27" i="1" s="1"/>
  <c r="H28" i="1"/>
  <c r="I28" i="1" s="1"/>
  <c r="K28" i="1" s="1"/>
  <c r="L28" i="1" s="1"/>
  <c r="H29" i="1"/>
  <c r="I29" i="1" s="1"/>
  <c r="K29" i="1" s="1"/>
  <c r="L29" i="1" s="1"/>
  <c r="H30" i="1"/>
  <c r="I30" i="1" s="1"/>
  <c r="K30" i="1" s="1"/>
  <c r="L30" i="1" s="1"/>
  <c r="H31" i="1"/>
  <c r="I31" i="1" s="1"/>
  <c r="K31" i="1" s="1"/>
  <c r="L31" i="1" s="1"/>
  <c r="H32" i="1"/>
  <c r="I32" i="1" s="1"/>
  <c r="K32" i="1" s="1"/>
  <c r="L32" i="1" s="1"/>
  <c r="H33" i="1"/>
  <c r="I33" i="1" s="1"/>
  <c r="K33" i="1" s="1"/>
  <c r="L33" i="1" s="1"/>
  <c r="H34" i="1"/>
  <c r="I34" i="1" s="1"/>
  <c r="K34" i="1" s="1"/>
  <c r="L34" i="1" s="1"/>
  <c r="H35" i="1"/>
  <c r="I35" i="1" s="1"/>
  <c r="K35" i="1" s="1"/>
  <c r="L35" i="1" s="1"/>
  <c r="H36" i="1"/>
  <c r="I36" i="1" s="1"/>
  <c r="K36" i="1" s="1"/>
  <c r="L36" i="1" s="1"/>
  <c r="H37" i="1"/>
  <c r="I37" i="1" s="1"/>
  <c r="K37" i="1" s="1"/>
  <c r="L37" i="1" s="1"/>
  <c r="H38" i="1"/>
  <c r="I38" i="1" s="1"/>
  <c r="K38" i="1" s="1"/>
  <c r="L38" i="1" s="1"/>
  <c r="H39" i="1"/>
  <c r="I39" i="1" s="1"/>
  <c r="K39" i="1" s="1"/>
  <c r="L39" i="1" s="1"/>
  <c r="H40" i="1"/>
  <c r="I40" i="1" s="1"/>
  <c r="K40" i="1" s="1"/>
  <c r="L40" i="1" s="1"/>
  <c r="H41" i="1"/>
  <c r="I41" i="1" s="1"/>
  <c r="K41" i="1" s="1"/>
  <c r="L41" i="1" s="1"/>
  <c r="H42" i="1"/>
  <c r="I42" i="1" s="1"/>
  <c r="K42" i="1" s="1"/>
  <c r="L42" i="1" s="1"/>
  <c r="H43" i="1"/>
  <c r="I43" i="1" s="1"/>
  <c r="K43" i="1" s="1"/>
  <c r="L43" i="1" s="1"/>
  <c r="H44" i="1"/>
  <c r="I44" i="1" s="1"/>
  <c r="K44" i="1" s="1"/>
  <c r="L44" i="1" s="1"/>
  <c r="H45" i="1"/>
  <c r="I45" i="1" s="1"/>
  <c r="K45" i="1" s="1"/>
  <c r="L45" i="1" s="1"/>
  <c r="H46" i="1"/>
  <c r="I46" i="1" s="1"/>
  <c r="K46" i="1" s="1"/>
  <c r="L46" i="1" s="1"/>
  <c r="H47" i="1"/>
  <c r="I47" i="1" s="1"/>
  <c r="K47" i="1" s="1"/>
  <c r="L47" i="1" s="1"/>
  <c r="H48" i="1"/>
  <c r="I48" i="1" s="1"/>
  <c r="K48" i="1" s="1"/>
  <c r="L48" i="1" s="1"/>
  <c r="H49" i="1"/>
  <c r="I49" i="1" s="1"/>
  <c r="K49" i="1" s="1"/>
  <c r="L49" i="1" s="1"/>
  <c r="H50" i="1"/>
  <c r="I50" i="1" s="1"/>
  <c r="K50" i="1" s="1"/>
  <c r="L50" i="1" s="1"/>
  <c r="H51" i="1"/>
  <c r="H52" i="1"/>
  <c r="H3" i="1"/>
  <c r="I3" i="1" s="1"/>
  <c r="K3" i="1" s="1"/>
</calcChain>
</file>

<file path=xl/sharedStrings.xml><?xml version="1.0" encoding="utf-8"?>
<sst xmlns="http://schemas.openxmlformats.org/spreadsheetml/2006/main" count="368" uniqueCount="129">
  <si>
    <t>Sample type</t>
  </si>
  <si>
    <t>Parameter</t>
  </si>
  <si>
    <t>Sample</t>
  </si>
  <si>
    <t>PO4-P</t>
  </si>
  <si>
    <t>2IS</t>
  </si>
  <si>
    <t>Blank</t>
  </si>
  <si>
    <t>Analysis Date</t>
  </si>
  <si>
    <t>Sample #</t>
  </si>
  <si>
    <t>Dilution (DF)</t>
  </si>
  <si>
    <t>Peak Height / Absorbance (mAU)</t>
  </si>
  <si>
    <t>Concentration incl. DF (mg/L)</t>
  </si>
  <si>
    <t>In 50mL tube (mg/50mL)</t>
  </si>
  <si>
    <t>Sample Weight (g)</t>
  </si>
  <si>
    <t>mg Tot P / g sample (mg Tot P / g)</t>
  </si>
  <si>
    <t>Concentration (mg/L)</t>
  </si>
  <si>
    <t>Absorbance (mAU)</t>
  </si>
  <si>
    <t>n/a</t>
  </si>
  <si>
    <t>mg Tot P / g sample (Digest Adjustment Value)</t>
  </si>
  <si>
    <t>2mg/L Independent Standard</t>
  </si>
  <si>
    <t>Digest Adgustment Value</t>
  </si>
  <si>
    <t>Tray 1</t>
  </si>
  <si>
    <t>(the same value is applied to the whole tray)</t>
  </si>
  <si>
    <t>Tray 2</t>
  </si>
  <si>
    <t>CRM - ZC73007- Certified Value 0.972 mg Tot P / g</t>
  </si>
  <si>
    <t>DAV = 0.972 / ((0.928 + 0.831) / 2)</t>
  </si>
  <si>
    <t>DAV = 1.105173</t>
  </si>
  <si>
    <t>DAV = 0.972/ ((0.828 + 0.873) / 2)</t>
  </si>
  <si>
    <t>DAV = 1.1428571</t>
  </si>
  <si>
    <t xml:space="preserve">15 A0 </t>
  </si>
  <si>
    <t>15 A2</t>
  </si>
  <si>
    <t xml:space="preserve">15 A4 </t>
  </si>
  <si>
    <t>15 A6</t>
  </si>
  <si>
    <t>15 A8</t>
  </si>
  <si>
    <t>15 A10</t>
  </si>
  <si>
    <t>15 A12</t>
  </si>
  <si>
    <t>15 A14</t>
  </si>
  <si>
    <t>15 A16</t>
  </si>
  <si>
    <t>15 A18</t>
  </si>
  <si>
    <t>15 A20</t>
  </si>
  <si>
    <t>15 A22</t>
  </si>
  <si>
    <t>15 A24</t>
  </si>
  <si>
    <t>15 A26</t>
  </si>
  <si>
    <t>15 A28</t>
  </si>
  <si>
    <t>15 A30</t>
  </si>
  <si>
    <t>15 B0</t>
  </si>
  <si>
    <t>15 B2</t>
  </si>
  <si>
    <t>15 B4</t>
  </si>
  <si>
    <t>15 B6</t>
  </si>
  <si>
    <t>15 B8</t>
  </si>
  <si>
    <t>15 B10</t>
  </si>
  <si>
    <t>15 B12</t>
  </si>
  <si>
    <t>15 B14</t>
  </si>
  <si>
    <t>15 B16</t>
  </si>
  <si>
    <t>15 B18</t>
  </si>
  <si>
    <t>15 B20</t>
  </si>
  <si>
    <t>15 B22</t>
  </si>
  <si>
    <t>15 B24</t>
  </si>
  <si>
    <t>15 B26</t>
  </si>
  <si>
    <t>15 B28</t>
  </si>
  <si>
    <t>15 B30</t>
  </si>
  <si>
    <t>15 C0</t>
  </si>
  <si>
    <t>15 C2</t>
  </si>
  <si>
    <t>15 C4</t>
  </si>
  <si>
    <t>15 C6</t>
  </si>
  <si>
    <t>15 C8</t>
  </si>
  <si>
    <t>15 C10</t>
  </si>
  <si>
    <t>15 C12</t>
  </si>
  <si>
    <t>15 C14</t>
  </si>
  <si>
    <t>15 C16</t>
  </si>
  <si>
    <t>15 C18</t>
  </si>
  <si>
    <t>15 C20</t>
  </si>
  <si>
    <t>15 C22</t>
  </si>
  <si>
    <t>15 C24</t>
  </si>
  <si>
    <t>15 C26</t>
  </si>
  <si>
    <t>Blank 1A</t>
  </si>
  <si>
    <t>Blank 2A</t>
  </si>
  <si>
    <t>Ref 1A</t>
  </si>
  <si>
    <t>Ref 2A</t>
  </si>
  <si>
    <t>15 C28</t>
  </si>
  <si>
    <t>15 C30</t>
  </si>
  <si>
    <t>15 D0</t>
  </si>
  <si>
    <t>15 D2</t>
  </si>
  <si>
    <t>15 D4</t>
  </si>
  <si>
    <t>15 D6</t>
  </si>
  <si>
    <t>15 D8</t>
  </si>
  <si>
    <t xml:space="preserve">15 D10 </t>
  </si>
  <si>
    <t>15 D12</t>
  </si>
  <si>
    <t>15 D14</t>
  </si>
  <si>
    <t>15 D16</t>
  </si>
  <si>
    <t>15 D18</t>
  </si>
  <si>
    <t>15 D20</t>
  </si>
  <si>
    <t>15 D22</t>
  </si>
  <si>
    <t>15 D24</t>
  </si>
  <si>
    <t>15 D26</t>
  </si>
  <si>
    <t>15 D28</t>
  </si>
  <si>
    <t>15 D30</t>
  </si>
  <si>
    <t>13 C3</t>
  </si>
  <si>
    <t>13 C4</t>
  </si>
  <si>
    <t>13 C5</t>
  </si>
  <si>
    <t>13 D2</t>
  </si>
  <si>
    <t>13 D3</t>
  </si>
  <si>
    <t>13 D4</t>
  </si>
  <si>
    <t>13 D5</t>
  </si>
  <si>
    <t>13 E2</t>
  </si>
  <si>
    <t>13 E3</t>
  </si>
  <si>
    <t>13 E4</t>
  </si>
  <si>
    <t>13 F2</t>
  </si>
  <si>
    <t>13 F3</t>
  </si>
  <si>
    <t>13 F4</t>
  </si>
  <si>
    <t>13 G2</t>
  </si>
  <si>
    <t>13 G3</t>
  </si>
  <si>
    <t>13 G4</t>
  </si>
  <si>
    <t>13 H2</t>
  </si>
  <si>
    <t>13 H3</t>
  </si>
  <si>
    <t>13 H4</t>
  </si>
  <si>
    <t>13 I2</t>
  </si>
  <si>
    <t>13 I3</t>
  </si>
  <si>
    <t>13 I4</t>
  </si>
  <si>
    <t>13 J3</t>
  </si>
  <si>
    <t>LH2018S</t>
  </si>
  <si>
    <t>LH2020S</t>
  </si>
  <si>
    <t>LH2043S</t>
  </si>
  <si>
    <t>LH2044S</t>
  </si>
  <si>
    <t>LH2003S</t>
  </si>
  <si>
    <t>Blank 1B</t>
  </si>
  <si>
    <t>Blank 2B</t>
  </si>
  <si>
    <t>Ref 1B</t>
  </si>
  <si>
    <t>Ref 2B</t>
  </si>
  <si>
    <t>Sample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</si>
</sst>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Border="1"/>
    <xf numFmtId="11" fontId="0" fillId="0" borderId="0" xfId="0" applyNumberFormat="1" applyBorder="1"/>
    <xf numFmtId="0" fontId="0" fillId="0" borderId="10" xfId="0" applyBorder="1"/>
    <xf numFmtId="14" fontId="14" fillId="0" borderId="0" xfId="0" applyNumberFormat="1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780028265697557"/>
                  <c:y val="0.2448524890824183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0.0104x - 0.0046</a:t>
                    </a:r>
                    <a:br>
                      <a:rPr lang="en-US" baseline="0"/>
                    </a:br>
                    <a:r>
                      <a:rPr lang="en-US" baseline="0"/>
                      <a:t>R² = 1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FIA 1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40uL loop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4.8% H2SO4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'JG_Tot-P_1-100_2-6-16'!$O$3:$O$8</c:f>
              <c:numCache>
                <c:formatCode>General</c:formatCode>
                <c:ptCount val="6"/>
                <c:pt idx="0">
                  <c:v>0.45</c:v>
                </c:pt>
                <c:pt idx="1">
                  <c:v>48.930999999999997</c:v>
                </c:pt>
                <c:pt idx="2">
                  <c:v>95.736000000000004</c:v>
                </c:pt>
                <c:pt idx="3">
                  <c:v>192.20699999999999</c:v>
                </c:pt>
                <c:pt idx="4">
                  <c:v>381.839</c:v>
                </c:pt>
                <c:pt idx="5">
                  <c:v>480.44299999999998</c:v>
                </c:pt>
              </c:numCache>
            </c:numRef>
          </c:xVal>
          <c:yVal>
            <c:numRef>
              <c:f>'JG_Tot-P_1-100_2-6-16'!$N$3:$N$8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9D-47E9-8600-242A3C5C5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21224"/>
        <c:axId val="312621616"/>
      </c:scatterChart>
      <c:valAx>
        <c:axId val="312621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21616"/>
        <c:crosses val="autoZero"/>
        <c:crossBetween val="midCat"/>
      </c:valAx>
      <c:valAx>
        <c:axId val="312621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21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380852008883504"/>
                  <c:y val="0.335309446573782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'JG_Tot-P_1-100_2-6-16'!$O$27:$O$32</c:f>
              <c:numCache>
                <c:formatCode>General</c:formatCode>
                <c:ptCount val="6"/>
                <c:pt idx="0">
                  <c:v>-0.63300000000000001</c:v>
                </c:pt>
                <c:pt idx="1">
                  <c:v>54.375</c:v>
                </c:pt>
                <c:pt idx="2">
                  <c:v>105.17</c:v>
                </c:pt>
                <c:pt idx="3">
                  <c:v>211.816</c:v>
                </c:pt>
                <c:pt idx="4">
                  <c:v>419.63200000000001</c:v>
                </c:pt>
                <c:pt idx="5">
                  <c:v>503.80799999999999</c:v>
                </c:pt>
              </c:numCache>
            </c:numRef>
          </c:xVal>
          <c:yVal>
            <c:numRef>
              <c:f>'JG_Tot-P_1-100_2-6-16'!$N$27:$N$32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A2-4366-BCCC-69C0C502B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67088"/>
        <c:axId val="317067480"/>
      </c:scatterChart>
      <c:valAx>
        <c:axId val="31706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67480"/>
        <c:crosses val="autoZero"/>
        <c:crossBetween val="midCat"/>
      </c:valAx>
      <c:valAx>
        <c:axId val="317067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6708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'JG_Tot-P_1-100_2-6-16'!$C$3:$C$93</c:f>
              <c:strCach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'JG_Tot-P_1-100_2-6-16'!$L$3:$L$93</c:f>
              <c:numCache>
                <c:formatCode>0.000</c:formatCode>
                <c:ptCount val="91"/>
                <c:pt idx="0">
                  <c:v>0.8018424702876924</c:v>
                </c:pt>
                <c:pt idx="1">
                  <c:v>2.0050078732547369</c:v>
                </c:pt>
                <c:pt idx="2">
                  <c:v>0.79156560448182289</c:v>
                </c:pt>
                <c:pt idx="3">
                  <c:v>0.8393813457071656</c:v>
                </c:pt>
                <c:pt idx="4">
                  <c:v>0.71801789027088048</c:v>
                </c:pt>
                <c:pt idx="5">
                  <c:v>1.730140909975733</c:v>
                </c:pt>
                <c:pt idx="6">
                  <c:v>0.90135847357861598</c:v>
                </c:pt>
                <c:pt idx="7">
                  <c:v>0.76658590046924768</c:v>
                </c:pt>
                <c:pt idx="8">
                  <c:v>0.81779944365233226</c:v>
                </c:pt>
                <c:pt idx="9">
                  <c:v>1.0492650639856602</c:v>
                </c:pt>
                <c:pt idx="10">
                  <c:v>1.343456920705391</c:v>
                </c:pt>
                <c:pt idx="11">
                  <c:v>1.1094813189386665</c:v>
                </c:pt>
                <c:pt idx="12">
                  <c:v>1.3888477193467801</c:v>
                </c:pt>
                <c:pt idx="13">
                  <c:v>1.7567151058858361</c:v>
                </c:pt>
                <c:pt idx="14">
                  <c:v>1.456081002408421</c:v>
                </c:pt>
                <c:pt idx="15">
                  <c:v>0.82676667908453916</c:v>
                </c:pt>
                <c:pt idx="16">
                  <c:v>0.90327818534374749</c:v>
                </c:pt>
                <c:pt idx="17">
                  <c:v>1.1358623253873734</c:v>
                </c:pt>
                <c:pt idx="18">
                  <c:v>1.2280143558077641</c:v>
                </c:pt>
                <c:pt idx="19">
                  <c:v>1.1208910373160177</c:v>
                </c:pt>
                <c:pt idx="20">
                  <c:v>0.96439434601708063</c:v>
                </c:pt>
                <c:pt idx="21">
                  <c:v>0.95639766978324048</c:v>
                </c:pt>
                <c:pt idx="22">
                  <c:v>1.0560916560426874</c:v>
                </c:pt>
                <c:pt idx="23">
                  <c:v>0.58017236940520667</c:v>
                </c:pt>
                <c:pt idx="24">
                  <c:v>0.84255489918769255</c:v>
                </c:pt>
                <c:pt idx="25">
                  <c:v>0.48336886418306729</c:v>
                </c:pt>
                <c:pt idx="26">
                  <c:v>1.5006273685648162</c:v>
                </c:pt>
                <c:pt idx="27">
                  <c:v>1.0324093703494779</c:v>
                </c:pt>
                <c:pt idx="28">
                  <c:v>1.0580762266852588</c:v>
                </c:pt>
                <c:pt idx="29">
                  <c:v>1.2101613993407196</c:v>
                </c:pt>
                <c:pt idx="30">
                  <c:v>1.1885824550677702</c:v>
                </c:pt>
                <c:pt idx="31">
                  <c:v>1.290325701942028</c:v>
                </c:pt>
                <c:pt idx="32">
                  <c:v>0.67985659063463877</c:v>
                </c:pt>
                <c:pt idx="33">
                  <c:v>1.0029716157106587</c:v>
                </c:pt>
                <c:pt idx="34">
                  <c:v>0.98960845786348872</c:v>
                </c:pt>
                <c:pt idx="35">
                  <c:v>1.5045977457753847</c:v>
                </c:pt>
                <c:pt idx="36">
                  <c:v>0.86666962789842816</c:v>
                </c:pt>
                <c:pt idx="37">
                  <c:v>0.51453428387633415</c:v>
                </c:pt>
                <c:pt idx="38">
                  <c:v>0.80986744193611293</c:v>
                </c:pt>
                <c:pt idx="39">
                  <c:v>0.77786413675520849</c:v>
                </c:pt>
                <c:pt idx="40">
                  <c:v>0.89639080089736645</c:v>
                </c:pt>
                <c:pt idx="41">
                  <c:v>0.77281934147932208</c:v>
                </c:pt>
                <c:pt idx="42">
                  <c:v>0.66351951324376535</c:v>
                </c:pt>
                <c:pt idx="43">
                  <c:v>1.5317108602711638</c:v>
                </c:pt>
                <c:pt idx="44">
                  <c:v>1.4886703463940001</c:v>
                </c:pt>
                <c:pt idx="45">
                  <c:v>1.0994538771778801</c:v>
                </c:pt>
                <c:pt idx="46">
                  <c:v>0.94669864397058823</c:v>
                </c:pt>
                <c:pt idx="47">
                  <c:v>0.99737063276559457</c:v>
                </c:pt>
                <c:pt idx="48" formatCode="General">
                  <c:v>0</c:v>
                </c:pt>
                <c:pt idx="49" formatCode="General">
                  <c:v>0</c:v>
                </c:pt>
                <c:pt idx="50">
                  <c:v>0.57614103089567303</c:v>
                </c:pt>
                <c:pt idx="51">
                  <c:v>0.75092381652542473</c:v>
                </c:pt>
                <c:pt idx="52">
                  <c:v>0.50820303795119282</c:v>
                </c:pt>
                <c:pt idx="53">
                  <c:v>0.59641567133080287</c:v>
                </c:pt>
                <c:pt idx="54">
                  <c:v>0.58359061064754325</c:v>
                </c:pt>
                <c:pt idx="55">
                  <c:v>0.88622479348397742</c:v>
                </c:pt>
                <c:pt idx="56">
                  <c:v>1.0495059479533233</c:v>
                </c:pt>
                <c:pt idx="57">
                  <c:v>0.93713873130533332</c:v>
                </c:pt>
                <c:pt idx="58">
                  <c:v>0.61235823358130603</c:v>
                </c:pt>
                <c:pt idx="59">
                  <c:v>0.55440799487946801</c:v>
                </c:pt>
                <c:pt idx="60">
                  <c:v>0.58416855773107024</c:v>
                </c:pt>
                <c:pt idx="61">
                  <c:v>0.845684363526641</c:v>
                </c:pt>
                <c:pt idx="62">
                  <c:v>0.37206476270299405</c:v>
                </c:pt>
                <c:pt idx="63">
                  <c:v>0.80200766288216063</c:v>
                </c:pt>
                <c:pt idx="64">
                  <c:v>0.79939663082735413</c:v>
                </c:pt>
                <c:pt idx="65">
                  <c:v>0.7522322706252127</c:v>
                </c:pt>
                <c:pt idx="66">
                  <c:v>1.1192063692531595</c:v>
                </c:pt>
                <c:pt idx="67">
                  <c:v>0.40743031792216838</c:v>
                </c:pt>
                <c:pt idx="68">
                  <c:v>0.44654539360449436</c:v>
                </c:pt>
                <c:pt idx="69">
                  <c:v>0.64647227665083329</c:v>
                </c:pt>
                <c:pt idx="70">
                  <c:v>0.86460252543045468</c:v>
                </c:pt>
                <c:pt idx="71">
                  <c:v>0.91389501141428564</c:v>
                </c:pt>
                <c:pt idx="72">
                  <c:v>1.1928210613455461</c:v>
                </c:pt>
                <c:pt idx="73">
                  <c:v>1.0037820857831043</c:v>
                </c:pt>
                <c:pt idx="74">
                  <c:v>0.58024684466530307</c:v>
                </c:pt>
                <c:pt idx="75">
                  <c:v>0.76486173385933365</c:v>
                </c:pt>
                <c:pt idx="76">
                  <c:v>0.47427731171506265</c:v>
                </c:pt>
                <c:pt idx="77">
                  <c:v>0.47013658012825477</c:v>
                </c:pt>
                <c:pt idx="78">
                  <c:v>0.48443667524553241</c:v>
                </c:pt>
                <c:pt idx="79">
                  <c:v>0.35696365464241997</c:v>
                </c:pt>
                <c:pt idx="80">
                  <c:v>0.54308700846130176</c:v>
                </c:pt>
                <c:pt idx="81">
                  <c:v>0.33572631994450169</c:v>
                </c:pt>
                <c:pt idx="82">
                  <c:v>0.36793127408850618</c:v>
                </c:pt>
                <c:pt idx="83">
                  <c:v>0.55857301870119402</c:v>
                </c:pt>
                <c:pt idx="84">
                  <c:v>0.76194223958114993</c:v>
                </c:pt>
                <c:pt idx="85">
                  <c:v>0.42912746238293781</c:v>
                </c:pt>
                <c:pt idx="86">
                  <c:v>0.68735458027993368</c:v>
                </c:pt>
                <c:pt idx="87">
                  <c:v>0.56416750084431821</c:v>
                </c:pt>
                <c:pt idx="88">
                  <c:v>0.43998266339039771</c:v>
                </c:pt>
                <c:pt idx="89">
                  <c:v>0.49514755647501213</c:v>
                </c:pt>
                <c:pt idx="90">
                  <c:v>0.60314089460245113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319120"/>
        <c:axId val="321319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'JG_Tot-P_1-100_2-6-16'!$L$3:$L$93</c15:sqref>
                        </c15:formulaRef>
                      </c:ext>
                    </c:extLst>
                    <c:numCache>
                      <c:formatCode>0.000</c:formatCode>
                      <c:ptCount val="91"/>
                      <c:pt idx="0">
                        <c:v>0.8018424702876924</c:v>
                      </c:pt>
                      <c:pt idx="1">
                        <c:v>2.0050078732547369</c:v>
                      </c:pt>
                      <c:pt idx="2">
                        <c:v>0.79156560448182289</c:v>
                      </c:pt>
                      <c:pt idx="3">
                        <c:v>0.8393813457071656</c:v>
                      </c:pt>
                      <c:pt idx="4">
                        <c:v>0.71801789027088048</c:v>
                      </c:pt>
                      <c:pt idx="5">
                        <c:v>1.730140909975733</c:v>
                      </c:pt>
                      <c:pt idx="6">
                        <c:v>0.90135847357861598</c:v>
                      </c:pt>
                      <c:pt idx="7">
                        <c:v>0.76658590046924768</c:v>
                      </c:pt>
                      <c:pt idx="8">
                        <c:v>0.81779944365233226</c:v>
                      </c:pt>
                      <c:pt idx="9">
                        <c:v>1.0492650639856602</c:v>
                      </c:pt>
                      <c:pt idx="10">
                        <c:v>1.343456920705391</c:v>
                      </c:pt>
                      <c:pt idx="11">
                        <c:v>1.1094813189386665</c:v>
                      </c:pt>
                      <c:pt idx="12">
                        <c:v>1.3888477193467801</c:v>
                      </c:pt>
                      <c:pt idx="13">
                        <c:v>1.7567151058858361</c:v>
                      </c:pt>
                      <c:pt idx="14">
                        <c:v>1.456081002408421</c:v>
                      </c:pt>
                      <c:pt idx="15">
                        <c:v>0.82676667908453916</c:v>
                      </c:pt>
                      <c:pt idx="16">
                        <c:v>0.90327818534374749</c:v>
                      </c:pt>
                      <c:pt idx="17">
                        <c:v>1.1358623253873734</c:v>
                      </c:pt>
                      <c:pt idx="18">
                        <c:v>1.2280143558077641</c:v>
                      </c:pt>
                      <c:pt idx="19">
                        <c:v>1.1208910373160177</c:v>
                      </c:pt>
                      <c:pt idx="20">
                        <c:v>0.96439434601708063</c:v>
                      </c:pt>
                      <c:pt idx="21">
                        <c:v>0.95639766978324048</c:v>
                      </c:pt>
                      <c:pt idx="22">
                        <c:v>1.0560916560426874</c:v>
                      </c:pt>
                      <c:pt idx="23">
                        <c:v>0.58017236940520667</c:v>
                      </c:pt>
                      <c:pt idx="24">
                        <c:v>0.84255489918769255</c:v>
                      </c:pt>
                      <c:pt idx="25">
                        <c:v>0.48336886418306729</c:v>
                      </c:pt>
                      <c:pt idx="26">
                        <c:v>1.5006273685648162</c:v>
                      </c:pt>
                      <c:pt idx="27">
                        <c:v>1.0324093703494779</c:v>
                      </c:pt>
                      <c:pt idx="28">
                        <c:v>1.0580762266852588</c:v>
                      </c:pt>
                      <c:pt idx="29">
                        <c:v>1.2101613993407196</c:v>
                      </c:pt>
                      <c:pt idx="30">
                        <c:v>1.1885824550677702</c:v>
                      </c:pt>
                      <c:pt idx="31">
                        <c:v>1.290325701942028</c:v>
                      </c:pt>
                      <c:pt idx="32">
                        <c:v>0.67985659063463877</c:v>
                      </c:pt>
                      <c:pt idx="33">
                        <c:v>1.0029716157106587</c:v>
                      </c:pt>
                      <c:pt idx="34">
                        <c:v>0.98960845786348872</c:v>
                      </c:pt>
                      <c:pt idx="35">
                        <c:v>1.5045977457753847</c:v>
                      </c:pt>
                      <c:pt idx="36">
                        <c:v>0.86666962789842816</c:v>
                      </c:pt>
                      <c:pt idx="37">
                        <c:v>0.51453428387633415</c:v>
                      </c:pt>
                      <c:pt idx="38">
                        <c:v>0.80986744193611293</c:v>
                      </c:pt>
                      <c:pt idx="39">
                        <c:v>0.77786413675520849</c:v>
                      </c:pt>
                      <c:pt idx="40">
                        <c:v>0.89639080089736645</c:v>
                      </c:pt>
                      <c:pt idx="41">
                        <c:v>0.77281934147932208</c:v>
                      </c:pt>
                      <c:pt idx="42">
                        <c:v>0.66351951324376535</c:v>
                      </c:pt>
                      <c:pt idx="43">
                        <c:v>1.5317108602711638</c:v>
                      </c:pt>
                      <c:pt idx="44">
                        <c:v>1.4886703463940001</c:v>
                      </c:pt>
                      <c:pt idx="45">
                        <c:v>1.0994538771778801</c:v>
                      </c:pt>
                      <c:pt idx="46">
                        <c:v>0.94669864397058823</c:v>
                      </c:pt>
                      <c:pt idx="47">
                        <c:v>0.99737063276559457</c:v>
                      </c:pt>
                      <c:pt idx="48" formatCode="General">
                        <c:v>0</c:v>
                      </c:pt>
                      <c:pt idx="49" formatCode="General">
                        <c:v>0</c:v>
                      </c:pt>
                      <c:pt idx="50">
                        <c:v>0.57614103089567303</c:v>
                      </c:pt>
                      <c:pt idx="51">
                        <c:v>0.75092381652542473</c:v>
                      </c:pt>
                      <c:pt idx="52">
                        <c:v>0.50820303795119282</c:v>
                      </c:pt>
                      <c:pt idx="53">
                        <c:v>0.59641567133080287</c:v>
                      </c:pt>
                      <c:pt idx="54">
                        <c:v>0.58359061064754325</c:v>
                      </c:pt>
                      <c:pt idx="55">
                        <c:v>0.88622479348397742</c:v>
                      </c:pt>
                      <c:pt idx="56">
                        <c:v>1.0495059479533233</c:v>
                      </c:pt>
                      <c:pt idx="57">
                        <c:v>0.93713873130533332</c:v>
                      </c:pt>
                      <c:pt idx="58">
                        <c:v>0.61235823358130603</c:v>
                      </c:pt>
                      <c:pt idx="59">
                        <c:v>0.55440799487946801</c:v>
                      </c:pt>
                      <c:pt idx="60">
                        <c:v>0.58416855773107024</c:v>
                      </c:pt>
                      <c:pt idx="61">
                        <c:v>0.845684363526641</c:v>
                      </c:pt>
                      <c:pt idx="62">
                        <c:v>0.37206476270299405</c:v>
                      </c:pt>
                      <c:pt idx="63">
                        <c:v>0.80200766288216063</c:v>
                      </c:pt>
                      <c:pt idx="64">
                        <c:v>0.79939663082735413</c:v>
                      </c:pt>
                      <c:pt idx="65">
                        <c:v>0.7522322706252127</c:v>
                      </c:pt>
                      <c:pt idx="66">
                        <c:v>1.1192063692531595</c:v>
                      </c:pt>
                      <c:pt idx="67">
                        <c:v>0.40743031792216838</c:v>
                      </c:pt>
                      <c:pt idx="68">
                        <c:v>0.44654539360449436</c:v>
                      </c:pt>
                      <c:pt idx="69">
                        <c:v>0.64647227665083329</c:v>
                      </c:pt>
                      <c:pt idx="70">
                        <c:v>0.86460252543045468</c:v>
                      </c:pt>
                      <c:pt idx="71">
                        <c:v>0.91389501141428564</c:v>
                      </c:pt>
                      <c:pt idx="72">
                        <c:v>1.1928210613455461</c:v>
                      </c:pt>
                      <c:pt idx="73">
                        <c:v>1.0037820857831043</c:v>
                      </c:pt>
                      <c:pt idx="74">
                        <c:v>0.58024684466530307</c:v>
                      </c:pt>
                      <c:pt idx="75">
                        <c:v>0.76486173385933365</c:v>
                      </c:pt>
                      <c:pt idx="76">
                        <c:v>0.47427731171506265</c:v>
                      </c:pt>
                      <c:pt idx="77">
                        <c:v>0.47013658012825477</c:v>
                      </c:pt>
                      <c:pt idx="78">
                        <c:v>0.48443667524553241</c:v>
                      </c:pt>
                      <c:pt idx="79">
                        <c:v>0.35696365464241997</c:v>
                      </c:pt>
                      <c:pt idx="80">
                        <c:v>0.54308700846130176</c:v>
                      </c:pt>
                      <c:pt idx="81">
                        <c:v>0.33572631994450169</c:v>
                      </c:pt>
                      <c:pt idx="82">
                        <c:v>0.36793127408850618</c:v>
                      </c:pt>
                      <c:pt idx="83">
                        <c:v>0.55857301870119402</c:v>
                      </c:pt>
                      <c:pt idx="84">
                        <c:v>0.76194223958114993</c:v>
                      </c:pt>
                      <c:pt idx="85">
                        <c:v>0.42912746238293781</c:v>
                      </c:pt>
                      <c:pt idx="86">
                        <c:v>0.68735458027993368</c:v>
                      </c:pt>
                      <c:pt idx="87">
                        <c:v>0.56416750084431821</c:v>
                      </c:pt>
                      <c:pt idx="88">
                        <c:v>0.43998266339039771</c:v>
                      </c:pt>
                      <c:pt idx="89">
                        <c:v>0.49514755647501213</c:v>
                      </c:pt>
                      <c:pt idx="90">
                        <c:v>0.60314089460245113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21319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19512"/>
        <c:crosses val="autoZero"/>
        <c:auto val="1"/>
        <c:lblAlgn val="ctr"/>
        <c:lblOffset val="100"/>
        <c:noMultiLvlLbl val="0"/>
      </c:catAx>
      <c:valAx>
        <c:axId val="32131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4762</xdr:rowOff>
    </xdr:from>
    <xdr:to>
      <xdr:col>21</xdr:col>
      <xdr:colOff>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4762</xdr:rowOff>
    </xdr:from>
    <xdr:to>
      <xdr:col>21</xdr:col>
      <xdr:colOff>0</xdr:colOff>
      <xdr:row>47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693964</xdr:colOff>
      <xdr:row>11</xdr:row>
      <xdr:rowOff>122464</xdr:rowOff>
    </xdr:from>
    <xdr:to>
      <xdr:col>10</xdr:col>
      <xdr:colOff>816428</xdr:colOff>
      <xdr:row>30</xdr:row>
      <xdr:rowOff>72117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topLeftCell="B79" zoomScale="70" zoomScaleNormal="70" workbookViewId="0">
      <selection activeCell="J116" sqref="J116"/>
    </sheetView>
  </sheetViews>
  <sheetFormatPr defaultRowHeight="15" x14ac:dyDescent="0.25"/>
  <cols>
    <col min="1" max="1" width="13.85546875" style="1" customWidth="1"/>
    <col min="2" max="2" width="13" style="1" customWidth="1"/>
    <col min="3" max="3" width="12" style="1" bestFit="1" customWidth="1"/>
    <col min="4" max="4" width="12.28515625" style="1" bestFit="1" customWidth="1"/>
    <col min="5" max="5" width="14.28515625" style="1" customWidth="1"/>
    <col min="6" max="6" width="30.5703125" style="1" bestFit="1" customWidth="1"/>
    <col min="7" max="7" width="34.140625" style="1" customWidth="1"/>
    <col min="8" max="8" width="28.28515625" style="1" customWidth="1"/>
    <col min="9" max="9" width="23.140625" style="1" customWidth="1"/>
    <col min="10" max="10" width="31" style="1" bestFit="1" customWidth="1"/>
    <col min="11" max="11" width="43.42578125" style="1" bestFit="1" customWidth="1"/>
    <col min="12" max="12" width="9.140625" style="1" customWidth="1"/>
    <col min="13" max="14" width="20.140625" style="1" bestFit="1" customWidth="1"/>
    <col min="15" max="15" width="17.85546875" style="1" bestFit="1" customWidth="1"/>
    <col min="16" max="16384" width="9.140625" style="1"/>
  </cols>
  <sheetData>
    <row r="1" spans="1:15" x14ac:dyDescent="0.25">
      <c r="A1" s="8" t="s">
        <v>6</v>
      </c>
      <c r="B1" s="8" t="s">
        <v>128</v>
      </c>
      <c r="C1" s="8" t="s">
        <v>7</v>
      </c>
      <c r="D1" s="8" t="s">
        <v>0</v>
      </c>
      <c r="E1" s="8" t="s">
        <v>8</v>
      </c>
      <c r="F1" s="8" t="s">
        <v>1</v>
      </c>
      <c r="G1" s="8" t="s">
        <v>9</v>
      </c>
      <c r="H1" s="8" t="s">
        <v>10</v>
      </c>
      <c r="I1" s="8" t="s">
        <v>11</v>
      </c>
      <c r="J1" s="8" t="s">
        <v>12</v>
      </c>
      <c r="K1" s="9" t="s">
        <v>13</v>
      </c>
      <c r="L1" s="10" t="s">
        <v>17</v>
      </c>
      <c r="M1" s="10"/>
      <c r="N1" s="8" t="s">
        <v>14</v>
      </c>
      <c r="O1" s="8" t="s">
        <v>15</v>
      </c>
    </row>
    <row r="3" spans="1:15" x14ac:dyDescent="0.25">
      <c r="A3" s="2">
        <v>42523</v>
      </c>
      <c r="B3" s="18" t="s">
        <v>28</v>
      </c>
      <c r="C3" s="1">
        <v>1</v>
      </c>
      <c r="D3" s="1" t="s">
        <v>2</v>
      </c>
      <c r="E3" s="1">
        <v>1</v>
      </c>
      <c r="F3" s="1" t="s">
        <v>3</v>
      </c>
      <c r="G3" s="1">
        <v>270.56299999999999</v>
      </c>
      <c r="H3" s="3">
        <f t="shared" ref="H3:H34" si="0">(0.0104*G3-0.0046)*E3</f>
        <v>2.8092552</v>
      </c>
      <c r="I3" s="3">
        <f>(H3*50)/1000</f>
        <v>0.14046275999999999</v>
      </c>
      <c r="J3" s="11">
        <v>0.20019999999999999</v>
      </c>
      <c r="K3" s="12">
        <f>(1/J3)*I3</f>
        <v>0.70161218781218782</v>
      </c>
      <c r="L3" s="12">
        <f>1.1428571*K3</f>
        <v>0.8018424702876924</v>
      </c>
      <c r="N3" s="1">
        <v>0</v>
      </c>
      <c r="O3" s="1">
        <v>0.45</v>
      </c>
    </row>
    <row r="4" spans="1:15" x14ac:dyDescent="0.25">
      <c r="A4" s="2">
        <v>42523</v>
      </c>
      <c r="B4" s="18" t="s">
        <v>29</v>
      </c>
      <c r="C4" s="1">
        <v>2</v>
      </c>
      <c r="D4" s="1" t="s">
        <v>2</v>
      </c>
      <c r="E4" s="1">
        <v>2</v>
      </c>
      <c r="F4" s="1" t="s">
        <v>3</v>
      </c>
      <c r="G4" s="1">
        <v>336.98</v>
      </c>
      <c r="H4" s="3">
        <f t="shared" si="0"/>
        <v>6.9999840000000004</v>
      </c>
      <c r="I4" s="3">
        <f t="shared" ref="I4:I67" si="1">(H4*50)/1000</f>
        <v>0.34999920000000001</v>
      </c>
      <c r="J4" s="11">
        <v>0.19950000000000001</v>
      </c>
      <c r="K4" s="12">
        <f>(1/J4)*I4</f>
        <v>1.7543819548872179</v>
      </c>
      <c r="L4" s="12">
        <f t="shared" ref="L4:L50" si="2">1.1428571*K4</f>
        <v>2.0050078732547369</v>
      </c>
      <c r="N4" s="1">
        <v>0.5</v>
      </c>
      <c r="O4" s="1">
        <v>48.930999999999997</v>
      </c>
    </row>
    <row r="5" spans="1:15" x14ac:dyDescent="0.25">
      <c r="A5" s="2">
        <v>42523</v>
      </c>
      <c r="B5" s="18" t="s">
        <v>30</v>
      </c>
      <c r="C5" s="1">
        <v>3</v>
      </c>
      <c r="D5" s="1" t="s">
        <v>2</v>
      </c>
      <c r="E5" s="1">
        <v>1</v>
      </c>
      <c r="F5" s="1" t="s">
        <v>3</v>
      </c>
      <c r="G5" s="1">
        <v>266.435</v>
      </c>
      <c r="H5" s="3">
        <f t="shared" si="0"/>
        <v>2.766324</v>
      </c>
      <c r="I5" s="3">
        <f t="shared" si="1"/>
        <v>0.1383162</v>
      </c>
      <c r="J5" s="11">
        <v>0.19969999999999999</v>
      </c>
      <c r="K5" s="12">
        <f t="shared" ref="K4:K67" si="3">(1/J5)*I5</f>
        <v>0.69261992989484233</v>
      </c>
      <c r="L5" s="12">
        <f t="shared" si="2"/>
        <v>0.79156560448182289</v>
      </c>
      <c r="N5" s="1">
        <v>1</v>
      </c>
      <c r="O5" s="1">
        <v>95.736000000000004</v>
      </c>
    </row>
    <row r="6" spans="1:15" x14ac:dyDescent="0.25">
      <c r="A6" s="2">
        <v>42523</v>
      </c>
      <c r="B6" s="18" t="s">
        <v>31</v>
      </c>
      <c r="C6" s="1">
        <v>4</v>
      </c>
      <c r="D6" s="1" t="s">
        <v>2</v>
      </c>
      <c r="E6" s="1">
        <v>1</v>
      </c>
      <c r="F6" s="1" t="s">
        <v>3</v>
      </c>
      <c r="G6" s="1">
        <v>294.93200000000002</v>
      </c>
      <c r="H6" s="3">
        <f t="shared" si="0"/>
        <v>3.0626928000000002</v>
      </c>
      <c r="I6" s="3">
        <f t="shared" si="1"/>
        <v>0.15313464000000002</v>
      </c>
      <c r="J6" s="11">
        <v>0.20849999999999999</v>
      </c>
      <c r="K6" s="12">
        <f t="shared" si="3"/>
        <v>0.73445870503597133</v>
      </c>
      <c r="L6" s="12">
        <f t="shared" si="2"/>
        <v>0.8393813457071656</v>
      </c>
      <c r="N6" s="1">
        <v>2</v>
      </c>
      <c r="O6" s="1">
        <v>192.20699999999999</v>
      </c>
    </row>
    <row r="7" spans="1:15" x14ac:dyDescent="0.25">
      <c r="A7" s="2">
        <v>42523</v>
      </c>
      <c r="B7" s="18" t="s">
        <v>32</v>
      </c>
      <c r="C7" s="1">
        <v>5</v>
      </c>
      <c r="D7" s="1" t="s">
        <v>2</v>
      </c>
      <c r="E7" s="1">
        <v>1</v>
      </c>
      <c r="F7" s="1" t="s">
        <v>3</v>
      </c>
      <c r="G7" s="1">
        <v>244.74100000000001</v>
      </c>
      <c r="H7" s="3">
        <f t="shared" si="0"/>
        <v>2.5407063999999999</v>
      </c>
      <c r="I7" s="3">
        <f t="shared" si="1"/>
        <v>0.12703532000000001</v>
      </c>
      <c r="J7" s="11">
        <v>0.20219999999999999</v>
      </c>
      <c r="K7" s="12">
        <f t="shared" si="3"/>
        <v>0.62826567754698326</v>
      </c>
      <c r="L7" s="12">
        <f t="shared" si="2"/>
        <v>0.71801789027088048</v>
      </c>
      <c r="N7" s="1">
        <v>4</v>
      </c>
      <c r="O7" s="1">
        <v>381.839</v>
      </c>
    </row>
    <row r="8" spans="1:15" x14ac:dyDescent="0.25">
      <c r="A8" s="2">
        <v>42523</v>
      </c>
      <c r="B8" s="18" t="s">
        <v>33</v>
      </c>
      <c r="C8" s="1">
        <v>6</v>
      </c>
      <c r="D8" s="1" t="s">
        <v>2</v>
      </c>
      <c r="E8" s="1">
        <v>2</v>
      </c>
      <c r="F8" s="1" t="s">
        <v>3</v>
      </c>
      <c r="G8" s="1">
        <v>296.52100000000002</v>
      </c>
      <c r="H8" s="3">
        <f t="shared" si="0"/>
        <v>6.1584368000000005</v>
      </c>
      <c r="I8" s="3">
        <f t="shared" si="1"/>
        <v>0.30792184000000006</v>
      </c>
      <c r="J8" s="11">
        <v>0.2034</v>
      </c>
      <c r="K8" s="12">
        <f t="shared" si="3"/>
        <v>1.5138733529990169</v>
      </c>
      <c r="L8" s="12">
        <f t="shared" si="2"/>
        <v>1.730140909975733</v>
      </c>
      <c r="N8" s="1">
        <v>5</v>
      </c>
      <c r="O8" s="1">
        <v>480.44299999999998</v>
      </c>
    </row>
    <row r="9" spans="1:15" x14ac:dyDescent="0.25">
      <c r="A9" s="2">
        <v>42523</v>
      </c>
      <c r="B9" s="18" t="s">
        <v>34</v>
      </c>
      <c r="C9" s="1">
        <v>7</v>
      </c>
      <c r="D9" s="1" t="s">
        <v>2</v>
      </c>
      <c r="E9" s="1">
        <v>1</v>
      </c>
      <c r="F9" s="1" t="s">
        <v>3</v>
      </c>
      <c r="G9" s="1">
        <v>311.67099999999999</v>
      </c>
      <c r="H9" s="3">
        <f t="shared" si="0"/>
        <v>3.2367783999999999</v>
      </c>
      <c r="I9" s="3">
        <f t="shared" si="1"/>
        <v>0.16183892</v>
      </c>
      <c r="J9" s="11">
        <v>0.20519999999999999</v>
      </c>
      <c r="K9" s="12">
        <f t="shared" si="3"/>
        <v>0.78868869395711494</v>
      </c>
      <c r="L9" s="12">
        <f t="shared" si="2"/>
        <v>0.90135847357861598</v>
      </c>
    </row>
    <row r="10" spans="1:15" x14ac:dyDescent="0.25">
      <c r="A10" s="2">
        <v>42523</v>
      </c>
      <c r="B10" s="18" t="s">
        <v>35</v>
      </c>
      <c r="C10" s="1">
        <v>8</v>
      </c>
      <c r="D10" s="1" t="s">
        <v>2</v>
      </c>
      <c r="E10" s="1">
        <v>1</v>
      </c>
      <c r="F10" s="1" t="s">
        <v>3</v>
      </c>
      <c r="G10" s="1">
        <v>257.654</v>
      </c>
      <c r="H10" s="3">
        <f t="shared" si="0"/>
        <v>2.6750015999999999</v>
      </c>
      <c r="I10" s="3">
        <f t="shared" si="1"/>
        <v>0.13375007999999999</v>
      </c>
      <c r="J10" s="11">
        <v>0.19939999999999999</v>
      </c>
      <c r="K10" s="12">
        <f t="shared" si="3"/>
        <v>0.67076268806419248</v>
      </c>
      <c r="L10" s="12">
        <f t="shared" si="2"/>
        <v>0.76658590046924768</v>
      </c>
    </row>
    <row r="11" spans="1:15" x14ac:dyDescent="0.25">
      <c r="A11" s="2">
        <v>42523</v>
      </c>
      <c r="B11" s="18" t="s">
        <v>36</v>
      </c>
      <c r="C11" s="1">
        <v>9</v>
      </c>
      <c r="D11" s="1" t="s">
        <v>2</v>
      </c>
      <c r="E11" s="1">
        <v>1</v>
      </c>
      <c r="F11" s="1" t="s">
        <v>3</v>
      </c>
      <c r="G11" s="1">
        <v>277.17700000000002</v>
      </c>
      <c r="H11" s="3">
        <f t="shared" si="0"/>
        <v>2.8780408</v>
      </c>
      <c r="I11" s="3">
        <f t="shared" si="1"/>
        <v>0.14390204000000001</v>
      </c>
      <c r="J11" s="11">
        <v>0.2011</v>
      </c>
      <c r="K11" s="12">
        <f t="shared" si="3"/>
        <v>0.71557454002983589</v>
      </c>
      <c r="L11" s="12">
        <f t="shared" si="2"/>
        <v>0.81779944365233226</v>
      </c>
    </row>
    <row r="12" spans="1:15" x14ac:dyDescent="0.25">
      <c r="A12" s="2">
        <v>42523</v>
      </c>
      <c r="B12" s="18" t="s">
        <v>37</v>
      </c>
      <c r="C12" s="1">
        <v>10</v>
      </c>
      <c r="D12" s="1" t="s">
        <v>2</v>
      </c>
      <c r="E12" s="1">
        <v>1</v>
      </c>
      <c r="F12" s="1" t="s">
        <v>3</v>
      </c>
      <c r="G12" s="1">
        <v>362.91800000000001</v>
      </c>
      <c r="H12" s="3">
        <f t="shared" si="0"/>
        <v>3.7697471999999999</v>
      </c>
      <c r="I12" s="3">
        <f t="shared" si="1"/>
        <v>0.18848735999999999</v>
      </c>
      <c r="J12" s="11">
        <v>0.20530000000000001</v>
      </c>
      <c r="K12" s="12">
        <f t="shared" si="3"/>
        <v>0.91810696541646375</v>
      </c>
      <c r="L12" s="12">
        <f t="shared" si="2"/>
        <v>1.0492650639856602</v>
      </c>
    </row>
    <row r="13" spans="1:15" x14ac:dyDescent="0.25">
      <c r="A13" s="2">
        <v>42523</v>
      </c>
      <c r="B13" s="18" t="s">
        <v>38</v>
      </c>
      <c r="C13" s="1">
        <v>11</v>
      </c>
      <c r="D13" s="1" t="s">
        <v>2</v>
      </c>
      <c r="E13" s="1">
        <v>1</v>
      </c>
      <c r="F13" s="1" t="s">
        <v>3</v>
      </c>
      <c r="G13" s="1">
        <v>451.66300000000001</v>
      </c>
      <c r="H13" s="3">
        <f t="shared" si="0"/>
        <v>4.6926952000000002</v>
      </c>
      <c r="I13" s="3">
        <f t="shared" si="1"/>
        <v>0.23463476</v>
      </c>
      <c r="J13" s="11">
        <v>0.1996</v>
      </c>
      <c r="K13" s="12">
        <f t="shared" si="3"/>
        <v>1.1755248496993989</v>
      </c>
      <c r="L13" s="12">
        <f t="shared" si="2"/>
        <v>1.343456920705391</v>
      </c>
    </row>
    <row r="14" spans="1:15" x14ac:dyDescent="0.25">
      <c r="A14" s="2">
        <v>42523</v>
      </c>
      <c r="B14" s="18" t="s">
        <v>39</v>
      </c>
      <c r="C14" s="1">
        <v>12</v>
      </c>
      <c r="D14" s="1" t="s">
        <v>2</v>
      </c>
      <c r="E14" s="1">
        <v>1</v>
      </c>
      <c r="F14" s="1" t="s">
        <v>3</v>
      </c>
      <c r="G14" s="1">
        <v>372.892</v>
      </c>
      <c r="H14" s="3">
        <f t="shared" si="0"/>
        <v>3.8734767999999997</v>
      </c>
      <c r="I14" s="3">
        <f t="shared" si="1"/>
        <v>0.19367383999999999</v>
      </c>
      <c r="J14" s="11">
        <v>0.19950000000000001</v>
      </c>
      <c r="K14" s="12">
        <f t="shared" si="3"/>
        <v>0.97079619047619037</v>
      </c>
      <c r="L14" s="12">
        <f t="shared" si="2"/>
        <v>1.1094813189386665</v>
      </c>
    </row>
    <row r="15" spans="1:15" x14ac:dyDescent="0.25">
      <c r="A15" s="2">
        <v>42523</v>
      </c>
      <c r="B15" s="18" t="s">
        <v>40</v>
      </c>
      <c r="C15" s="1">
        <v>13</v>
      </c>
      <c r="D15" s="1" t="s">
        <v>2</v>
      </c>
      <c r="E15" s="1">
        <v>1</v>
      </c>
      <c r="F15" s="1" t="s">
        <v>3</v>
      </c>
      <c r="G15" s="1">
        <v>467.84300000000002</v>
      </c>
      <c r="H15" s="3">
        <f t="shared" si="0"/>
        <v>4.8609672000000002</v>
      </c>
      <c r="I15" s="3">
        <f t="shared" si="1"/>
        <v>0.24304835999999999</v>
      </c>
      <c r="J15" s="11">
        <v>0.2</v>
      </c>
      <c r="K15" s="12">
        <f t="shared" si="3"/>
        <v>1.2152418</v>
      </c>
      <c r="L15" s="12">
        <f t="shared" si="2"/>
        <v>1.3888477193467801</v>
      </c>
    </row>
    <row r="16" spans="1:15" x14ac:dyDescent="0.25">
      <c r="A16" s="2">
        <v>42523</v>
      </c>
      <c r="B16" s="18" t="s">
        <v>41</v>
      </c>
      <c r="C16" s="1">
        <v>14</v>
      </c>
      <c r="D16" s="1" t="s">
        <v>2</v>
      </c>
      <c r="E16" s="1">
        <v>2</v>
      </c>
      <c r="F16" s="1" t="s">
        <v>3</v>
      </c>
      <c r="G16" s="1">
        <v>291.166</v>
      </c>
      <c r="H16" s="3">
        <f t="shared" si="0"/>
        <v>6.0470527999999995</v>
      </c>
      <c r="I16" s="3">
        <f t="shared" si="1"/>
        <v>0.30235263999999995</v>
      </c>
      <c r="J16" s="11">
        <v>0.19670000000000001</v>
      </c>
      <c r="K16" s="12">
        <f t="shared" si="3"/>
        <v>1.5371257752923231</v>
      </c>
      <c r="L16" s="12">
        <f t="shared" si="2"/>
        <v>1.7567151058858361</v>
      </c>
    </row>
    <row r="17" spans="1:15" x14ac:dyDescent="0.25">
      <c r="A17" s="2">
        <v>42523</v>
      </c>
      <c r="B17" s="18" t="s">
        <v>42</v>
      </c>
      <c r="C17" s="1">
        <v>15</v>
      </c>
      <c r="D17" s="1" t="s">
        <v>2</v>
      </c>
      <c r="E17" s="1">
        <v>1</v>
      </c>
      <c r="F17" s="1" t="s">
        <v>3</v>
      </c>
      <c r="G17" s="1">
        <v>479.93400000000003</v>
      </c>
      <c r="H17" s="3">
        <f t="shared" si="0"/>
        <v>4.9867135999999999</v>
      </c>
      <c r="I17" s="3">
        <f t="shared" si="1"/>
        <v>0.24933568</v>
      </c>
      <c r="J17" s="11">
        <v>0.19570000000000001</v>
      </c>
      <c r="K17" s="12">
        <f t="shared" si="3"/>
        <v>1.2740709248850279</v>
      </c>
      <c r="L17" s="12">
        <f t="shared" si="2"/>
        <v>1.456081002408421</v>
      </c>
    </row>
    <row r="18" spans="1:15" x14ac:dyDescent="0.25">
      <c r="A18" s="2">
        <v>42523</v>
      </c>
      <c r="B18" s="18" t="s">
        <v>43</v>
      </c>
      <c r="C18" s="1">
        <v>16</v>
      </c>
      <c r="D18" s="1" t="s">
        <v>2</v>
      </c>
      <c r="E18" s="1">
        <v>1</v>
      </c>
      <c r="F18" s="1" t="s">
        <v>3</v>
      </c>
      <c r="G18" s="1">
        <v>275.06400000000002</v>
      </c>
      <c r="H18" s="3">
        <f t="shared" si="0"/>
        <v>2.8560656</v>
      </c>
      <c r="I18" s="3">
        <f t="shared" si="1"/>
        <v>0.14280328</v>
      </c>
      <c r="J18" s="11">
        <v>0.19739999999999999</v>
      </c>
      <c r="K18" s="12">
        <f t="shared" si="3"/>
        <v>0.72342087132725441</v>
      </c>
      <c r="L18" s="12">
        <f t="shared" si="2"/>
        <v>0.82676667908453916</v>
      </c>
    </row>
    <row r="19" spans="1:15" x14ac:dyDescent="0.25">
      <c r="A19" s="2">
        <v>42523</v>
      </c>
      <c r="B19" s="18" t="s">
        <v>44</v>
      </c>
      <c r="C19" s="1">
        <v>17</v>
      </c>
      <c r="D19" s="1" t="s">
        <v>2</v>
      </c>
      <c r="E19" s="1">
        <v>1</v>
      </c>
      <c r="F19" s="1" t="s">
        <v>3</v>
      </c>
      <c r="G19" s="1">
        <v>308.68599999999998</v>
      </c>
      <c r="H19" s="3">
        <f t="shared" si="0"/>
        <v>3.2057343999999999</v>
      </c>
      <c r="I19" s="3">
        <f t="shared" si="1"/>
        <v>0.16028671999999999</v>
      </c>
      <c r="J19" s="11">
        <v>0.20280000000000001</v>
      </c>
      <c r="K19" s="12">
        <f t="shared" si="3"/>
        <v>0.79036844181459553</v>
      </c>
      <c r="L19" s="12">
        <f t="shared" si="2"/>
        <v>0.90327818534374749</v>
      </c>
    </row>
    <row r="20" spans="1:15" x14ac:dyDescent="0.25">
      <c r="A20" s="2">
        <v>42523</v>
      </c>
      <c r="B20" s="18" t="s">
        <v>45</v>
      </c>
      <c r="C20" s="1">
        <v>18</v>
      </c>
      <c r="D20" s="1" t="s">
        <v>2</v>
      </c>
      <c r="E20" s="1">
        <v>1</v>
      </c>
      <c r="F20" s="1" t="s">
        <v>3</v>
      </c>
      <c r="G20" s="1">
        <v>393.40699999999998</v>
      </c>
      <c r="H20" s="3">
        <f t="shared" si="0"/>
        <v>4.0868327999999998</v>
      </c>
      <c r="I20" s="3">
        <f t="shared" si="1"/>
        <v>0.20434163999999999</v>
      </c>
      <c r="J20" s="11">
        <v>0.2056</v>
      </c>
      <c r="K20" s="12">
        <f t="shared" si="3"/>
        <v>0.99387957198443566</v>
      </c>
      <c r="L20" s="12">
        <f t="shared" si="2"/>
        <v>1.1358623253873734</v>
      </c>
    </row>
    <row r="21" spans="1:15" x14ac:dyDescent="0.25">
      <c r="A21" s="2">
        <v>42523</v>
      </c>
      <c r="B21" s="18" t="s">
        <v>46</v>
      </c>
      <c r="C21" s="1">
        <v>19</v>
      </c>
      <c r="D21" s="1" t="s">
        <v>2</v>
      </c>
      <c r="E21" s="1">
        <v>1</v>
      </c>
      <c r="F21" s="1" t="s">
        <v>3</v>
      </c>
      <c r="G21" s="1">
        <v>407.10399999999998</v>
      </c>
      <c r="H21" s="3">
        <f t="shared" si="0"/>
        <v>4.2292815999999993</v>
      </c>
      <c r="I21" s="3">
        <f t="shared" si="1"/>
        <v>0.21146407999999997</v>
      </c>
      <c r="J21" s="11">
        <v>0.1968</v>
      </c>
      <c r="K21" s="12">
        <f t="shared" si="3"/>
        <v>1.074512601626016</v>
      </c>
      <c r="L21" s="12">
        <f t="shared" si="2"/>
        <v>1.2280143558077641</v>
      </c>
    </row>
    <row r="22" spans="1:15" x14ac:dyDescent="0.25">
      <c r="A22" s="2">
        <v>42523</v>
      </c>
      <c r="B22" s="18" t="s">
        <v>47</v>
      </c>
      <c r="C22" s="1">
        <v>20</v>
      </c>
      <c r="D22" s="1" t="s">
        <v>2</v>
      </c>
      <c r="E22" s="1">
        <v>1</v>
      </c>
      <c r="F22" s="1" t="s">
        <v>3</v>
      </c>
      <c r="G22" s="1">
        <v>383.13499999999999</v>
      </c>
      <c r="H22" s="3">
        <f t="shared" si="0"/>
        <v>3.9800039999999997</v>
      </c>
      <c r="I22" s="3">
        <f t="shared" si="1"/>
        <v>0.19900019999999999</v>
      </c>
      <c r="J22" s="11">
        <v>0.2029</v>
      </c>
      <c r="K22" s="12">
        <f t="shared" si="3"/>
        <v>0.98077969443075397</v>
      </c>
      <c r="L22" s="12">
        <f t="shared" si="2"/>
        <v>1.1208910373160177</v>
      </c>
    </row>
    <row r="23" spans="1:15" x14ac:dyDescent="0.25">
      <c r="A23" s="2">
        <v>42523</v>
      </c>
      <c r="B23" s="18" t="s">
        <v>48</v>
      </c>
      <c r="C23" s="1">
        <v>21</v>
      </c>
      <c r="D23" s="1" t="s">
        <v>2</v>
      </c>
      <c r="E23" s="1">
        <v>1</v>
      </c>
      <c r="F23" s="1" t="s">
        <v>3</v>
      </c>
      <c r="G23" s="1">
        <v>327.27</v>
      </c>
      <c r="H23" s="3">
        <f t="shared" si="0"/>
        <v>3.3990079999999998</v>
      </c>
      <c r="I23" s="3">
        <f t="shared" si="1"/>
        <v>0.1699504</v>
      </c>
      <c r="J23" s="11">
        <v>0.2014</v>
      </c>
      <c r="K23" s="12">
        <f t="shared" si="3"/>
        <v>0.84384508440913619</v>
      </c>
      <c r="L23" s="12">
        <f t="shared" si="2"/>
        <v>0.96439434601708063</v>
      </c>
    </row>
    <row r="24" spans="1:15" x14ac:dyDescent="0.25">
      <c r="A24" s="2">
        <v>42523</v>
      </c>
      <c r="B24" s="18" t="s">
        <v>49</v>
      </c>
      <c r="C24" s="1">
        <v>22</v>
      </c>
      <c r="D24" s="1" t="s">
        <v>2</v>
      </c>
      <c r="E24" s="1">
        <v>1</v>
      </c>
      <c r="F24" s="1" t="s">
        <v>3</v>
      </c>
      <c r="G24" s="1">
        <v>341.13600000000002</v>
      </c>
      <c r="H24" s="3">
        <f t="shared" si="0"/>
        <v>3.5432144000000001</v>
      </c>
      <c r="I24" s="3">
        <f t="shared" si="1"/>
        <v>0.17716071999999999</v>
      </c>
      <c r="J24" s="11">
        <v>0.2117</v>
      </c>
      <c r="K24" s="12">
        <f t="shared" si="3"/>
        <v>0.83684799244213504</v>
      </c>
      <c r="L24" s="12">
        <f t="shared" si="2"/>
        <v>0.95639766978324048</v>
      </c>
    </row>
    <row r="25" spans="1:15" x14ac:dyDescent="0.25">
      <c r="A25" s="2">
        <v>42523</v>
      </c>
      <c r="B25" s="18" t="s">
        <v>50</v>
      </c>
      <c r="C25" s="1">
        <v>23</v>
      </c>
      <c r="D25" s="1" t="s">
        <v>2</v>
      </c>
      <c r="E25" s="1">
        <v>1</v>
      </c>
      <c r="F25" s="1" t="s">
        <v>3</v>
      </c>
      <c r="G25" s="1">
        <v>365.45400000000001</v>
      </c>
      <c r="H25" s="3">
        <f t="shared" si="0"/>
        <v>3.7961215999999998</v>
      </c>
      <c r="I25" s="3">
        <f t="shared" si="1"/>
        <v>0.18980607999999999</v>
      </c>
      <c r="J25" s="11">
        <v>0.2054</v>
      </c>
      <c r="K25" s="12">
        <f t="shared" si="3"/>
        <v>0.92408023369036019</v>
      </c>
      <c r="L25" s="12">
        <f t="shared" si="2"/>
        <v>1.0560916560426874</v>
      </c>
      <c r="N25" s="8" t="s">
        <v>14</v>
      </c>
      <c r="O25" s="8" t="s">
        <v>15</v>
      </c>
    </row>
    <row r="26" spans="1:15" x14ac:dyDescent="0.25">
      <c r="A26" s="2">
        <v>42523</v>
      </c>
      <c r="B26" s="18" t="s">
        <v>51</v>
      </c>
      <c r="C26" s="1">
        <v>24</v>
      </c>
      <c r="D26" s="1" t="s">
        <v>2</v>
      </c>
      <c r="E26" s="1">
        <v>1</v>
      </c>
      <c r="F26" s="1" t="s">
        <v>3</v>
      </c>
      <c r="G26" s="1">
        <v>191.69</v>
      </c>
      <c r="H26" s="3">
        <f t="shared" si="0"/>
        <v>1.9889759999999999</v>
      </c>
      <c r="I26" s="3">
        <f t="shared" si="1"/>
        <v>9.944879999999999E-2</v>
      </c>
      <c r="J26" s="11">
        <v>0.19589999999999999</v>
      </c>
      <c r="K26" s="12">
        <f t="shared" si="3"/>
        <v>0.5076508422664624</v>
      </c>
      <c r="L26" s="12">
        <f t="shared" si="2"/>
        <v>0.58017236940520667</v>
      </c>
    </row>
    <row r="27" spans="1:15" x14ac:dyDescent="0.25">
      <c r="A27" s="2">
        <v>42523</v>
      </c>
      <c r="B27" s="18" t="s">
        <v>52</v>
      </c>
      <c r="C27" s="1">
        <v>25</v>
      </c>
      <c r="D27" s="1" t="s">
        <v>2</v>
      </c>
      <c r="E27" s="1">
        <v>1</v>
      </c>
      <c r="F27" s="1" t="s">
        <v>3</v>
      </c>
      <c r="G27" s="1">
        <v>284.27800000000002</v>
      </c>
      <c r="H27" s="3">
        <f t="shared" si="0"/>
        <v>2.9518911999999999</v>
      </c>
      <c r="I27" s="3">
        <f t="shared" si="1"/>
        <v>0.14759456000000001</v>
      </c>
      <c r="J27" s="11">
        <v>0.20019999999999999</v>
      </c>
      <c r="K27" s="12">
        <f t="shared" si="3"/>
        <v>0.73723556443556459</v>
      </c>
      <c r="L27" s="12">
        <f t="shared" si="2"/>
        <v>0.84255489918769255</v>
      </c>
      <c r="N27" s="1">
        <v>0</v>
      </c>
      <c r="O27" s="1">
        <v>-0.63300000000000001</v>
      </c>
    </row>
    <row r="28" spans="1:15" x14ac:dyDescent="0.25">
      <c r="A28" s="2">
        <v>42523</v>
      </c>
      <c r="B28" s="18" t="s">
        <v>53</v>
      </c>
      <c r="C28" s="1">
        <v>26</v>
      </c>
      <c r="D28" s="1" t="s">
        <v>2</v>
      </c>
      <c r="E28" s="1">
        <v>1</v>
      </c>
      <c r="F28" s="1" t="s">
        <v>3</v>
      </c>
      <c r="G28" s="1">
        <v>157.42099999999999</v>
      </c>
      <c r="H28" s="3">
        <f t="shared" si="0"/>
        <v>1.6325783999999999</v>
      </c>
      <c r="I28" s="3">
        <f t="shared" si="1"/>
        <v>8.1628919999999994E-2</v>
      </c>
      <c r="J28" s="11">
        <v>0.193</v>
      </c>
      <c r="K28" s="12">
        <f t="shared" si="3"/>
        <v>0.42294777202072531</v>
      </c>
      <c r="L28" s="12">
        <f t="shared" si="2"/>
        <v>0.48336886418306729</v>
      </c>
      <c r="N28" s="1">
        <v>0.5</v>
      </c>
      <c r="O28" s="1">
        <v>54.375</v>
      </c>
    </row>
    <row r="29" spans="1:15" x14ac:dyDescent="0.25">
      <c r="A29" s="2">
        <v>42523</v>
      </c>
      <c r="B29" s="18" t="s">
        <v>54</v>
      </c>
      <c r="C29" s="1">
        <v>27</v>
      </c>
      <c r="D29" s="1" t="s">
        <v>2</v>
      </c>
      <c r="E29" s="1">
        <v>1</v>
      </c>
      <c r="F29" s="1" t="s">
        <v>3</v>
      </c>
      <c r="G29" s="1">
        <v>541.57000000000005</v>
      </c>
      <c r="H29" s="3">
        <f t="shared" si="0"/>
        <v>5.6277280000000003</v>
      </c>
      <c r="I29" s="3">
        <f t="shared" si="1"/>
        <v>0.28138640000000004</v>
      </c>
      <c r="J29" s="11">
        <v>0.21429999999999999</v>
      </c>
      <c r="K29" s="12">
        <f t="shared" si="3"/>
        <v>1.3130489967335515</v>
      </c>
      <c r="L29" s="12">
        <f t="shared" si="2"/>
        <v>1.5006273685648162</v>
      </c>
      <c r="N29" s="1">
        <v>1</v>
      </c>
      <c r="O29" s="1">
        <v>105.17</v>
      </c>
    </row>
    <row r="30" spans="1:15" x14ac:dyDescent="0.25">
      <c r="A30" s="2">
        <v>42523</v>
      </c>
      <c r="B30" s="18" t="s">
        <v>55</v>
      </c>
      <c r="C30" s="1">
        <v>28</v>
      </c>
      <c r="D30" s="1" t="s">
        <v>2</v>
      </c>
      <c r="E30" s="1">
        <v>1</v>
      </c>
      <c r="F30" s="1" t="s">
        <v>3</v>
      </c>
      <c r="G30" s="1">
        <v>346.49799999999999</v>
      </c>
      <c r="H30" s="3">
        <f t="shared" si="0"/>
        <v>3.5989791999999996</v>
      </c>
      <c r="I30" s="3">
        <f t="shared" si="1"/>
        <v>0.17994895999999996</v>
      </c>
      <c r="J30" s="11">
        <v>0.19919999999999999</v>
      </c>
      <c r="K30" s="12">
        <f t="shared" si="3"/>
        <v>0.90335823293172679</v>
      </c>
      <c r="L30" s="12">
        <f t="shared" si="2"/>
        <v>1.0324093703494779</v>
      </c>
      <c r="N30" s="1">
        <v>2</v>
      </c>
      <c r="O30" s="1">
        <v>211.816</v>
      </c>
    </row>
    <row r="31" spans="1:15" x14ac:dyDescent="0.25">
      <c r="A31" s="2">
        <v>42523</v>
      </c>
      <c r="B31" s="18" t="s">
        <v>56</v>
      </c>
      <c r="C31" s="1">
        <v>29</v>
      </c>
      <c r="D31" s="1" t="s">
        <v>2</v>
      </c>
      <c r="E31" s="1">
        <v>1</v>
      </c>
      <c r="F31" s="1" t="s">
        <v>3</v>
      </c>
      <c r="G31" s="1">
        <v>357.95</v>
      </c>
      <c r="H31" s="3">
        <f t="shared" si="0"/>
        <v>3.7180799999999996</v>
      </c>
      <c r="I31" s="3">
        <f t="shared" si="1"/>
        <v>0.18590399999999996</v>
      </c>
      <c r="J31" s="11">
        <v>0.20080000000000001</v>
      </c>
      <c r="K31" s="12">
        <f t="shared" si="3"/>
        <v>0.92581673306772883</v>
      </c>
      <c r="L31" s="12">
        <f t="shared" si="2"/>
        <v>1.0580762266852588</v>
      </c>
      <c r="N31" s="1">
        <v>4</v>
      </c>
      <c r="O31" s="1">
        <v>419.63200000000001</v>
      </c>
    </row>
    <row r="32" spans="1:15" x14ac:dyDescent="0.25">
      <c r="A32" s="2">
        <v>42523</v>
      </c>
      <c r="B32" s="18" t="s">
        <v>57</v>
      </c>
      <c r="C32" s="1">
        <v>30</v>
      </c>
      <c r="D32" s="1" t="s">
        <v>2</v>
      </c>
      <c r="E32" s="1">
        <v>1</v>
      </c>
      <c r="F32" s="1" t="s">
        <v>3</v>
      </c>
      <c r="G32" s="1">
        <v>396.71199999999999</v>
      </c>
      <c r="H32" s="3">
        <f t="shared" si="0"/>
        <v>4.1212048000000001</v>
      </c>
      <c r="I32" s="3">
        <f t="shared" si="1"/>
        <v>0.20606024000000001</v>
      </c>
      <c r="J32" s="11">
        <v>0.1946</v>
      </c>
      <c r="K32" s="12">
        <f t="shared" si="3"/>
        <v>1.058891264131552</v>
      </c>
      <c r="L32" s="12">
        <f t="shared" si="2"/>
        <v>1.2101613993407196</v>
      </c>
      <c r="N32" s="1">
        <v>5</v>
      </c>
      <c r="O32" s="1">
        <v>503.80799999999999</v>
      </c>
    </row>
    <row r="33" spans="1:12" x14ac:dyDescent="0.25">
      <c r="A33" s="2">
        <v>42523</v>
      </c>
      <c r="B33" s="18" t="s">
        <v>58</v>
      </c>
      <c r="C33" s="1">
        <v>31</v>
      </c>
      <c r="D33" s="1" t="s">
        <v>2</v>
      </c>
      <c r="E33" s="1">
        <v>1</v>
      </c>
      <c r="F33" s="1" t="s">
        <v>3</v>
      </c>
      <c r="G33" s="1">
        <v>396.846</v>
      </c>
      <c r="H33" s="3">
        <f t="shared" si="0"/>
        <v>4.1225984000000002</v>
      </c>
      <c r="I33" s="3">
        <f t="shared" si="1"/>
        <v>0.20612991999999999</v>
      </c>
      <c r="J33" s="11">
        <v>0.19819999999999999</v>
      </c>
      <c r="K33" s="12">
        <f t="shared" si="3"/>
        <v>1.040009687184662</v>
      </c>
      <c r="L33" s="12">
        <f t="shared" si="2"/>
        <v>1.1885824550677702</v>
      </c>
    </row>
    <row r="34" spans="1:12" x14ac:dyDescent="0.25">
      <c r="A34" s="2">
        <v>42523</v>
      </c>
      <c r="B34" s="18" t="s">
        <v>59</v>
      </c>
      <c r="C34" s="1">
        <v>32</v>
      </c>
      <c r="D34" s="1" t="s">
        <v>2</v>
      </c>
      <c r="E34" s="1">
        <v>1</v>
      </c>
      <c r="F34" s="1" t="s">
        <v>3</v>
      </c>
      <c r="G34" s="1">
        <v>447.93099999999998</v>
      </c>
      <c r="H34" s="3">
        <f t="shared" si="0"/>
        <v>4.6538823999999996</v>
      </c>
      <c r="I34" s="3">
        <f t="shared" si="1"/>
        <v>0.23269411999999998</v>
      </c>
      <c r="J34" s="11">
        <v>0.20610000000000001</v>
      </c>
      <c r="K34" s="12">
        <f t="shared" si="3"/>
        <v>1.1290350315380882</v>
      </c>
      <c r="L34" s="12">
        <f t="shared" si="2"/>
        <v>1.290325701942028</v>
      </c>
    </row>
    <row r="35" spans="1:12" x14ac:dyDescent="0.25">
      <c r="A35" s="2">
        <v>42523</v>
      </c>
      <c r="B35" s="18" t="s">
        <v>60</v>
      </c>
      <c r="C35" s="1">
        <v>33</v>
      </c>
      <c r="D35" s="1" t="s">
        <v>2</v>
      </c>
      <c r="E35" s="1">
        <v>1</v>
      </c>
      <c r="F35" s="1" t="s">
        <v>3</v>
      </c>
      <c r="G35" s="1">
        <v>230.041</v>
      </c>
      <c r="H35" s="3">
        <f t="shared" ref="H35:H52" si="4">(0.0104*G35-0.0046)*E35</f>
        <v>2.3878263999999998</v>
      </c>
      <c r="I35" s="3">
        <f t="shared" si="1"/>
        <v>0.11939132</v>
      </c>
      <c r="J35" s="11">
        <v>0.20069999999999999</v>
      </c>
      <c r="K35" s="12">
        <f t="shared" si="3"/>
        <v>0.59487453911310406</v>
      </c>
      <c r="L35" s="12">
        <f t="shared" si="2"/>
        <v>0.67985659063463877</v>
      </c>
    </row>
    <row r="36" spans="1:12" x14ac:dyDescent="0.25">
      <c r="A36" s="2">
        <v>42523</v>
      </c>
      <c r="B36" s="18" t="s">
        <v>61</v>
      </c>
      <c r="C36" s="1">
        <v>34</v>
      </c>
      <c r="D36" s="1" t="s">
        <v>2</v>
      </c>
      <c r="E36" s="1">
        <v>1</v>
      </c>
      <c r="F36" s="1" t="s">
        <v>3</v>
      </c>
      <c r="G36" s="1">
        <v>343.71899999999999</v>
      </c>
      <c r="H36" s="3">
        <f t="shared" si="4"/>
        <v>3.5700775999999999</v>
      </c>
      <c r="I36" s="3">
        <f t="shared" si="1"/>
        <v>0.17850387999999998</v>
      </c>
      <c r="J36" s="11">
        <v>0.2034</v>
      </c>
      <c r="K36" s="12">
        <f t="shared" si="3"/>
        <v>0.87760019665683364</v>
      </c>
      <c r="L36" s="12">
        <f t="shared" si="2"/>
        <v>1.0029716157106587</v>
      </c>
    </row>
    <row r="37" spans="1:12" x14ac:dyDescent="0.25">
      <c r="A37" s="2">
        <v>42523</v>
      </c>
      <c r="B37" s="18" t="s">
        <v>62</v>
      </c>
      <c r="C37" s="1">
        <v>35</v>
      </c>
      <c r="D37" s="1" t="s">
        <v>2</v>
      </c>
      <c r="E37" s="1">
        <v>1</v>
      </c>
      <c r="F37" s="1" t="s">
        <v>3</v>
      </c>
      <c r="G37" s="1">
        <v>336.48099999999999</v>
      </c>
      <c r="H37" s="3">
        <f t="shared" si="4"/>
        <v>3.4948023999999998</v>
      </c>
      <c r="I37" s="3">
        <f t="shared" si="1"/>
        <v>0.17474012</v>
      </c>
      <c r="J37" s="11">
        <v>0.20180000000000001</v>
      </c>
      <c r="K37" s="12">
        <f t="shared" si="3"/>
        <v>0.86590743310208129</v>
      </c>
      <c r="L37" s="12">
        <f t="shared" si="2"/>
        <v>0.98960845786348872</v>
      </c>
    </row>
    <row r="38" spans="1:12" x14ac:dyDescent="0.25">
      <c r="A38" s="2">
        <v>42523</v>
      </c>
      <c r="B38" s="18" t="s">
        <v>63</v>
      </c>
      <c r="C38" s="1">
        <v>36</v>
      </c>
      <c r="D38" s="1" t="s">
        <v>2</v>
      </c>
      <c r="E38" s="1">
        <v>1</v>
      </c>
      <c r="F38" s="1" t="s">
        <v>3</v>
      </c>
      <c r="G38" s="1">
        <v>510.59500000000003</v>
      </c>
      <c r="H38" s="3">
        <f t="shared" si="4"/>
        <v>5.3055880000000002</v>
      </c>
      <c r="I38" s="3">
        <f t="shared" si="1"/>
        <v>0.2652794</v>
      </c>
      <c r="J38" s="11">
        <v>0.20150000000000001</v>
      </c>
      <c r="K38" s="12">
        <f t="shared" si="3"/>
        <v>1.3165230769230769</v>
      </c>
      <c r="L38" s="12">
        <f t="shared" si="2"/>
        <v>1.5045977457753847</v>
      </c>
    </row>
    <row r="39" spans="1:12" x14ac:dyDescent="0.25">
      <c r="A39" s="2">
        <v>42523</v>
      </c>
      <c r="B39" s="18" t="s">
        <v>64</v>
      </c>
      <c r="C39" s="1">
        <v>37</v>
      </c>
      <c r="D39" s="1" t="s">
        <v>2</v>
      </c>
      <c r="E39" s="1">
        <v>1</v>
      </c>
      <c r="F39" s="1" t="s">
        <v>3</v>
      </c>
      <c r="G39" s="1">
        <v>297.36</v>
      </c>
      <c r="H39" s="3">
        <f t="shared" si="4"/>
        <v>3.0879440000000002</v>
      </c>
      <c r="I39" s="3">
        <f t="shared" si="1"/>
        <v>0.15439719999999998</v>
      </c>
      <c r="J39" s="11">
        <v>0.2036</v>
      </c>
      <c r="K39" s="12">
        <f t="shared" si="3"/>
        <v>0.75833595284872279</v>
      </c>
      <c r="L39" s="12">
        <f t="shared" si="2"/>
        <v>0.86666962789842816</v>
      </c>
    </row>
    <row r="40" spans="1:12" x14ac:dyDescent="0.25">
      <c r="A40" s="2">
        <v>42523</v>
      </c>
      <c r="B40" s="18" t="s">
        <v>65</v>
      </c>
      <c r="C40" s="1">
        <v>38</v>
      </c>
      <c r="D40" s="1" t="s">
        <v>2</v>
      </c>
      <c r="E40" s="1">
        <v>1</v>
      </c>
      <c r="F40" s="1" t="s">
        <v>3</v>
      </c>
      <c r="G40" s="1">
        <v>170.48599999999999</v>
      </c>
      <c r="H40" s="3">
        <f t="shared" si="4"/>
        <v>1.7684544</v>
      </c>
      <c r="I40" s="3">
        <f t="shared" si="1"/>
        <v>8.8422719999999996E-2</v>
      </c>
      <c r="J40" s="11">
        <v>0.19639999999999999</v>
      </c>
      <c r="K40" s="12">
        <f t="shared" si="3"/>
        <v>0.45021751527494913</v>
      </c>
      <c r="L40" s="12">
        <f t="shared" si="2"/>
        <v>0.51453428387633415</v>
      </c>
    </row>
    <row r="41" spans="1:12" x14ac:dyDescent="0.25">
      <c r="A41" s="2">
        <v>42523</v>
      </c>
      <c r="B41" s="18" t="s">
        <v>66</v>
      </c>
      <c r="C41" s="1">
        <v>39</v>
      </c>
      <c r="D41" s="1" t="s">
        <v>2</v>
      </c>
      <c r="E41" s="1">
        <v>1</v>
      </c>
      <c r="F41" s="1" t="s">
        <v>3</v>
      </c>
      <c r="G41" s="1">
        <v>271.08600000000001</v>
      </c>
      <c r="H41" s="3">
        <f t="shared" si="4"/>
        <v>2.8146944</v>
      </c>
      <c r="I41" s="3">
        <f t="shared" si="1"/>
        <v>0.14073472000000001</v>
      </c>
      <c r="J41" s="11">
        <v>0.1986</v>
      </c>
      <c r="K41" s="12">
        <f t="shared" si="3"/>
        <v>0.70863403826787519</v>
      </c>
      <c r="L41" s="12">
        <f t="shared" si="2"/>
        <v>0.80986744193611293</v>
      </c>
    </row>
    <row r="42" spans="1:12" x14ac:dyDescent="0.25">
      <c r="A42" s="2">
        <v>42523</v>
      </c>
      <c r="B42" s="18" t="s">
        <v>67</v>
      </c>
      <c r="C42" s="1">
        <v>40</v>
      </c>
      <c r="D42" s="1" t="s">
        <v>2</v>
      </c>
      <c r="E42" s="1">
        <v>1</v>
      </c>
      <c r="F42" s="1" t="s">
        <v>3</v>
      </c>
      <c r="G42" s="1">
        <v>273.61099999999999</v>
      </c>
      <c r="H42" s="3">
        <f t="shared" si="4"/>
        <v>2.8409543999999998</v>
      </c>
      <c r="I42" s="3">
        <f t="shared" si="1"/>
        <v>0.14204771999999999</v>
      </c>
      <c r="J42" s="11">
        <v>0.2087</v>
      </c>
      <c r="K42" s="12">
        <f t="shared" si="3"/>
        <v>0.68063114518447532</v>
      </c>
      <c r="L42" s="12">
        <f t="shared" si="2"/>
        <v>0.77786413675520849</v>
      </c>
    </row>
    <row r="43" spans="1:12" x14ac:dyDescent="0.25">
      <c r="A43" s="2">
        <v>42523</v>
      </c>
      <c r="B43" s="18" t="s">
        <v>68</v>
      </c>
      <c r="C43" s="1">
        <v>41</v>
      </c>
      <c r="D43" s="1" t="s">
        <v>2</v>
      </c>
      <c r="E43" s="1">
        <v>1</v>
      </c>
      <c r="F43" s="1" t="s">
        <v>3</v>
      </c>
      <c r="G43" s="1">
        <v>305.12900000000002</v>
      </c>
      <c r="H43" s="3">
        <f t="shared" si="4"/>
        <v>3.1687416000000002</v>
      </c>
      <c r="I43" s="3">
        <f t="shared" si="1"/>
        <v>0.15843708000000001</v>
      </c>
      <c r="J43" s="11">
        <v>0.20200000000000001</v>
      </c>
      <c r="K43" s="12">
        <f t="shared" si="3"/>
        <v>0.78434198019801982</v>
      </c>
      <c r="L43" s="12">
        <f t="shared" si="2"/>
        <v>0.89639080089736645</v>
      </c>
    </row>
    <row r="44" spans="1:12" x14ac:dyDescent="0.25">
      <c r="A44" s="2">
        <v>42523</v>
      </c>
      <c r="B44" s="18" t="s">
        <v>69</v>
      </c>
      <c r="C44" s="1">
        <v>42</v>
      </c>
      <c r="D44" s="1" t="s">
        <v>2</v>
      </c>
      <c r="E44" s="1">
        <v>1</v>
      </c>
      <c r="F44" s="1" t="s">
        <v>3</v>
      </c>
      <c r="G44" s="1">
        <v>261.30599999999998</v>
      </c>
      <c r="H44" s="3">
        <f t="shared" si="4"/>
        <v>2.7129823999999996</v>
      </c>
      <c r="I44" s="3">
        <f t="shared" si="1"/>
        <v>0.13564911999999998</v>
      </c>
      <c r="J44" s="11">
        <v>0.2006</v>
      </c>
      <c r="K44" s="12">
        <f t="shared" si="3"/>
        <v>0.67621694915254238</v>
      </c>
      <c r="L44" s="12">
        <f t="shared" si="2"/>
        <v>0.77281934147932208</v>
      </c>
    </row>
    <row r="45" spans="1:12" x14ac:dyDescent="0.25">
      <c r="A45" s="2">
        <v>42523</v>
      </c>
      <c r="B45" s="18" t="s">
        <v>70</v>
      </c>
      <c r="C45" s="1">
        <v>43</v>
      </c>
      <c r="D45" s="1" t="s">
        <v>2</v>
      </c>
      <c r="E45" s="1">
        <v>1</v>
      </c>
      <c r="F45" s="1" t="s">
        <v>3</v>
      </c>
      <c r="G45" s="1">
        <v>226.98</v>
      </c>
      <c r="H45" s="3">
        <f t="shared" si="4"/>
        <v>2.3559919999999996</v>
      </c>
      <c r="I45" s="3">
        <f t="shared" si="1"/>
        <v>0.11779959999999999</v>
      </c>
      <c r="J45" s="11">
        <v>0.2029</v>
      </c>
      <c r="K45" s="12">
        <f t="shared" si="3"/>
        <v>0.5805795958600295</v>
      </c>
      <c r="L45" s="12">
        <f t="shared" si="2"/>
        <v>0.66351951324376535</v>
      </c>
    </row>
    <row r="46" spans="1:12" x14ac:dyDescent="0.25">
      <c r="A46" s="2">
        <v>42523</v>
      </c>
      <c r="B46" s="18" t="s">
        <v>71</v>
      </c>
      <c r="C46" s="1">
        <v>44</v>
      </c>
      <c r="D46" s="1" t="s">
        <v>2</v>
      </c>
      <c r="E46" s="1">
        <v>1</v>
      </c>
      <c r="F46" s="1" t="s">
        <v>3</v>
      </c>
      <c r="G46" s="1">
        <v>520.81899999999996</v>
      </c>
      <c r="H46" s="3">
        <f t="shared" si="4"/>
        <v>5.4119175999999998</v>
      </c>
      <c r="I46" s="3">
        <f t="shared" si="1"/>
        <v>0.27059587999999996</v>
      </c>
      <c r="J46" s="11">
        <v>0.2019</v>
      </c>
      <c r="K46" s="12">
        <f t="shared" si="3"/>
        <v>1.3402470529965327</v>
      </c>
      <c r="L46" s="12">
        <f t="shared" si="2"/>
        <v>1.5317108602711638</v>
      </c>
    </row>
    <row r="47" spans="1:12" x14ac:dyDescent="0.25">
      <c r="A47" s="2">
        <v>42523</v>
      </c>
      <c r="B47" s="18" t="s">
        <v>72</v>
      </c>
      <c r="C47" s="1">
        <v>45</v>
      </c>
      <c r="D47" s="1" t="s">
        <v>2</v>
      </c>
      <c r="E47" s="1">
        <v>1</v>
      </c>
      <c r="F47" s="1" t="s">
        <v>3</v>
      </c>
      <c r="G47" s="1">
        <v>516.46699999999998</v>
      </c>
      <c r="H47" s="3">
        <f t="shared" si="4"/>
        <v>5.3666567999999994</v>
      </c>
      <c r="I47" s="3">
        <f t="shared" si="1"/>
        <v>0.26833283999999996</v>
      </c>
      <c r="J47" s="11">
        <v>0.20599999999999999</v>
      </c>
      <c r="K47" s="12">
        <f t="shared" si="3"/>
        <v>1.3025866019417476</v>
      </c>
      <c r="L47" s="12">
        <f t="shared" si="2"/>
        <v>1.4886703463940001</v>
      </c>
    </row>
    <row r="48" spans="1:12" x14ac:dyDescent="0.25">
      <c r="A48" s="2">
        <v>42523</v>
      </c>
      <c r="B48" s="18" t="s">
        <v>73</v>
      </c>
      <c r="C48" s="1">
        <v>46</v>
      </c>
      <c r="D48" s="1" t="s">
        <v>2</v>
      </c>
      <c r="E48" s="1">
        <v>1</v>
      </c>
      <c r="F48" s="1" t="s">
        <v>3</v>
      </c>
      <c r="G48" s="1">
        <v>377.48099999999999</v>
      </c>
      <c r="H48" s="3">
        <f t="shared" si="4"/>
        <v>3.9212023999999999</v>
      </c>
      <c r="I48" s="3">
        <f t="shared" si="1"/>
        <v>0.19606011999999998</v>
      </c>
      <c r="J48" s="11">
        <v>0.20380000000000001</v>
      </c>
      <c r="K48" s="12">
        <f t="shared" si="3"/>
        <v>0.96202217860647676</v>
      </c>
      <c r="L48" s="12">
        <f t="shared" si="2"/>
        <v>1.0994538771778801</v>
      </c>
    </row>
    <row r="49" spans="1:12" x14ac:dyDescent="0.25">
      <c r="A49" s="21">
        <v>42523</v>
      </c>
      <c r="B49" s="22" t="s">
        <v>74</v>
      </c>
      <c r="C49" s="23">
        <v>47</v>
      </c>
      <c r="D49" s="23" t="s">
        <v>2</v>
      </c>
      <c r="E49" s="23">
        <v>1</v>
      </c>
      <c r="F49" s="23" t="s">
        <v>3</v>
      </c>
      <c r="G49" s="23">
        <v>303.75</v>
      </c>
      <c r="H49" s="24">
        <f t="shared" si="4"/>
        <v>3.1543999999999999</v>
      </c>
      <c r="I49" s="24">
        <f t="shared" si="1"/>
        <v>0.15772</v>
      </c>
      <c r="J49" s="25">
        <v>0.19040000000000001</v>
      </c>
      <c r="K49" s="26">
        <f t="shared" si="3"/>
        <v>0.82836134453781507</v>
      </c>
      <c r="L49" s="26">
        <f t="shared" si="2"/>
        <v>0.94669864397058823</v>
      </c>
    </row>
    <row r="50" spans="1:12" x14ac:dyDescent="0.25">
      <c r="A50" s="21">
        <v>42523</v>
      </c>
      <c r="B50" s="22" t="s">
        <v>75</v>
      </c>
      <c r="C50" s="23">
        <v>48</v>
      </c>
      <c r="D50" s="23" t="s">
        <v>2</v>
      </c>
      <c r="E50" s="23">
        <v>1</v>
      </c>
      <c r="F50" s="23" t="s">
        <v>3</v>
      </c>
      <c r="G50" s="23">
        <v>329.21499999999997</v>
      </c>
      <c r="H50" s="24">
        <f t="shared" si="4"/>
        <v>3.4192359999999997</v>
      </c>
      <c r="I50" s="24">
        <f t="shared" si="1"/>
        <v>0.17096179999999997</v>
      </c>
      <c r="J50" s="25">
        <v>0.19589999999999999</v>
      </c>
      <c r="K50" s="26">
        <f t="shared" si="3"/>
        <v>0.8726993363961203</v>
      </c>
      <c r="L50" s="26">
        <f t="shared" si="2"/>
        <v>0.99737063276559457</v>
      </c>
    </row>
    <row r="51" spans="1:12" x14ac:dyDescent="0.25">
      <c r="A51" s="21">
        <v>42523</v>
      </c>
      <c r="B51" s="22" t="s">
        <v>76</v>
      </c>
      <c r="C51" s="23">
        <v>49</v>
      </c>
      <c r="D51" s="23" t="s">
        <v>2</v>
      </c>
      <c r="E51" s="23">
        <v>1</v>
      </c>
      <c r="F51" s="23" t="s">
        <v>3</v>
      </c>
      <c r="G51" s="23">
        <v>4.07</v>
      </c>
      <c r="H51" s="24">
        <f t="shared" si="4"/>
        <v>3.7727999999999998E-2</v>
      </c>
      <c r="I51" s="24" t="s">
        <v>16</v>
      </c>
      <c r="J51" s="23" t="s">
        <v>16</v>
      </c>
      <c r="K51" s="26" t="s">
        <v>16</v>
      </c>
      <c r="L51" s="27" t="s">
        <v>16</v>
      </c>
    </row>
    <row r="52" spans="1:12" x14ac:dyDescent="0.25">
      <c r="A52" s="21">
        <v>42523</v>
      </c>
      <c r="B52" s="22" t="s">
        <v>77</v>
      </c>
      <c r="C52" s="23">
        <v>50</v>
      </c>
      <c r="D52" s="23" t="s">
        <v>2</v>
      </c>
      <c r="E52" s="23">
        <v>1</v>
      </c>
      <c r="F52" s="23" t="s">
        <v>3</v>
      </c>
      <c r="G52" s="23">
        <v>2.1280000000000001</v>
      </c>
      <c r="H52" s="24">
        <f t="shared" si="4"/>
        <v>1.75312E-2</v>
      </c>
      <c r="I52" s="24" t="s">
        <v>16</v>
      </c>
      <c r="J52" s="23" t="s">
        <v>16</v>
      </c>
      <c r="K52" s="26" t="s">
        <v>16</v>
      </c>
      <c r="L52" s="27" t="s">
        <v>16</v>
      </c>
    </row>
    <row r="53" spans="1:12" x14ac:dyDescent="0.25">
      <c r="A53" s="2">
        <v>42523</v>
      </c>
      <c r="B53" s="18" t="s">
        <v>78</v>
      </c>
      <c r="C53" s="1">
        <v>51</v>
      </c>
      <c r="D53" s="1" t="s">
        <v>2</v>
      </c>
      <c r="E53" s="1">
        <v>1</v>
      </c>
      <c r="F53" s="1" t="s">
        <v>3</v>
      </c>
      <c r="G53" s="1">
        <v>224.69</v>
      </c>
      <c r="H53" s="3">
        <f t="shared" ref="H53:H84" si="5">(0.0098*G53-0.0333)*E53</f>
        <v>2.1686619999999999</v>
      </c>
      <c r="I53" s="3">
        <f t="shared" si="1"/>
        <v>0.10843309999999999</v>
      </c>
      <c r="J53" s="11">
        <v>0.20799999999999999</v>
      </c>
      <c r="K53" s="12">
        <f t="shared" si="3"/>
        <v>0.52131298076923072</v>
      </c>
      <c r="L53" s="12">
        <f>1.105173*K53</f>
        <v>0.57614103089567303</v>
      </c>
    </row>
    <row r="54" spans="1:12" x14ac:dyDescent="0.25">
      <c r="A54" s="2">
        <v>42523</v>
      </c>
      <c r="B54" s="18" t="s">
        <v>79</v>
      </c>
      <c r="C54" s="1">
        <v>52</v>
      </c>
      <c r="D54" s="1" t="s">
        <v>2</v>
      </c>
      <c r="E54" s="1">
        <v>1</v>
      </c>
      <c r="F54" s="1" t="s">
        <v>3</v>
      </c>
      <c r="G54" s="1">
        <v>281.00700000000001</v>
      </c>
      <c r="H54" s="3">
        <f t="shared" si="5"/>
        <v>2.7205686</v>
      </c>
      <c r="I54" s="3">
        <f t="shared" si="1"/>
        <v>0.13602843000000001</v>
      </c>
      <c r="J54" s="11">
        <v>0.20019999999999999</v>
      </c>
      <c r="K54" s="12">
        <f t="shared" si="3"/>
        <v>0.67946268731268744</v>
      </c>
      <c r="L54" s="12">
        <f t="shared" ref="L54:L102" si="6">1.105173*K54</f>
        <v>0.75092381652542473</v>
      </c>
    </row>
    <row r="55" spans="1:12" x14ac:dyDescent="0.25">
      <c r="A55" s="2">
        <v>42523</v>
      </c>
      <c r="B55" s="18" t="s">
        <v>80</v>
      </c>
      <c r="C55" s="1">
        <v>53</v>
      </c>
      <c r="D55" s="1" t="s">
        <v>2</v>
      </c>
      <c r="E55" s="1">
        <v>1</v>
      </c>
      <c r="F55" s="1" t="s">
        <v>3</v>
      </c>
      <c r="G55" s="1">
        <v>192.214</v>
      </c>
      <c r="H55" s="3">
        <f t="shared" si="5"/>
        <v>1.8503971999999997</v>
      </c>
      <c r="I55" s="3">
        <f t="shared" si="1"/>
        <v>9.2519859999999995E-2</v>
      </c>
      <c r="J55" s="11">
        <v>0.20119999999999999</v>
      </c>
      <c r="K55" s="12">
        <f t="shared" si="3"/>
        <v>0.45984025844930415</v>
      </c>
      <c r="L55" s="12">
        <f t="shared" si="6"/>
        <v>0.50820303795119282</v>
      </c>
    </row>
    <row r="56" spans="1:12" x14ac:dyDescent="0.25">
      <c r="A56" s="2">
        <v>42523</v>
      </c>
      <c r="B56" s="18" t="s">
        <v>81</v>
      </c>
      <c r="C56" s="1">
        <v>54</v>
      </c>
      <c r="D56" s="1" t="s">
        <v>2</v>
      </c>
      <c r="E56" s="1">
        <v>1</v>
      </c>
      <c r="F56" s="1" t="s">
        <v>3</v>
      </c>
      <c r="G56" s="1">
        <v>229.72399999999999</v>
      </c>
      <c r="H56" s="3">
        <f t="shared" si="5"/>
        <v>2.2179951999999998</v>
      </c>
      <c r="I56" s="3">
        <f t="shared" si="1"/>
        <v>0.11089975999999999</v>
      </c>
      <c r="J56" s="11">
        <v>0.20549999999999999</v>
      </c>
      <c r="K56" s="12">
        <f t="shared" si="3"/>
        <v>0.53965819951338201</v>
      </c>
      <c r="L56" s="12">
        <f t="shared" si="6"/>
        <v>0.59641567133080287</v>
      </c>
    </row>
    <row r="57" spans="1:12" x14ac:dyDescent="0.25">
      <c r="A57" s="2">
        <v>42523</v>
      </c>
      <c r="B57" s="18" t="s">
        <v>82</v>
      </c>
      <c r="C57" s="1">
        <v>55</v>
      </c>
      <c r="D57" s="1" t="s">
        <v>2</v>
      </c>
      <c r="E57" s="1">
        <v>1</v>
      </c>
      <c r="F57" s="1" t="s">
        <v>3</v>
      </c>
      <c r="G57" s="1">
        <v>233.69399999999999</v>
      </c>
      <c r="H57" s="3">
        <f t="shared" si="5"/>
        <v>2.2569011999999997</v>
      </c>
      <c r="I57" s="3">
        <f t="shared" si="1"/>
        <v>0.11284505999999998</v>
      </c>
      <c r="J57" s="11">
        <v>0.2137</v>
      </c>
      <c r="K57" s="12">
        <f t="shared" si="3"/>
        <v>0.52805362657931676</v>
      </c>
      <c r="L57" s="12">
        <f t="shared" si="6"/>
        <v>0.58359061064754325</v>
      </c>
    </row>
    <row r="58" spans="1:12" x14ac:dyDescent="0.25">
      <c r="A58" s="2">
        <v>42523</v>
      </c>
      <c r="B58" s="18" t="s">
        <v>83</v>
      </c>
      <c r="C58" s="1">
        <v>56</v>
      </c>
      <c r="D58" s="1" t="s">
        <v>2</v>
      </c>
      <c r="E58" s="1">
        <v>1</v>
      </c>
      <c r="F58" s="1" t="s">
        <v>3</v>
      </c>
      <c r="G58" s="1">
        <v>325.13499999999999</v>
      </c>
      <c r="H58" s="3">
        <f t="shared" si="5"/>
        <v>3.1530229999999997</v>
      </c>
      <c r="I58" s="3">
        <f t="shared" si="1"/>
        <v>0.15765114999999996</v>
      </c>
      <c r="J58" s="11">
        <v>0.1966</v>
      </c>
      <c r="K58" s="12">
        <f t="shared" si="3"/>
        <v>0.80188784333672414</v>
      </c>
      <c r="L58" s="12">
        <f t="shared" si="6"/>
        <v>0.88622479348397742</v>
      </c>
    </row>
    <row r="59" spans="1:12" x14ac:dyDescent="0.25">
      <c r="A59" s="2">
        <v>42523</v>
      </c>
      <c r="B59" s="18" t="s">
        <v>84</v>
      </c>
      <c r="C59" s="1">
        <v>57</v>
      </c>
      <c r="D59" s="1" t="s">
        <v>2</v>
      </c>
      <c r="E59" s="1">
        <v>1</v>
      </c>
      <c r="F59" s="1" t="s">
        <v>3</v>
      </c>
      <c r="G59" s="1">
        <v>388.28899999999999</v>
      </c>
      <c r="H59" s="3">
        <f t="shared" si="5"/>
        <v>3.7719321999999997</v>
      </c>
      <c r="I59" s="3">
        <f t="shared" si="1"/>
        <v>0.18859661</v>
      </c>
      <c r="J59" s="11">
        <v>0.1986</v>
      </c>
      <c r="K59" s="12">
        <f t="shared" si="3"/>
        <v>0.94963046324269895</v>
      </c>
      <c r="L59" s="12">
        <f t="shared" si="6"/>
        <v>1.0495059479533233</v>
      </c>
    </row>
    <row r="60" spans="1:12" x14ac:dyDescent="0.25">
      <c r="A60" s="2">
        <v>42523</v>
      </c>
      <c r="B60" s="18" t="s">
        <v>85</v>
      </c>
      <c r="C60" s="1">
        <v>58</v>
      </c>
      <c r="D60" s="1" t="s">
        <v>2</v>
      </c>
      <c r="E60" s="1">
        <v>1</v>
      </c>
      <c r="F60" s="1" t="s">
        <v>3</v>
      </c>
      <c r="G60" s="1">
        <v>353.82900000000001</v>
      </c>
      <c r="H60" s="3">
        <f t="shared" si="5"/>
        <v>3.4342242000000001</v>
      </c>
      <c r="I60" s="3">
        <f t="shared" si="1"/>
        <v>0.17171121</v>
      </c>
      <c r="J60" s="11">
        <v>0.20250000000000001</v>
      </c>
      <c r="K60" s="12">
        <f t="shared" si="3"/>
        <v>0.8479565925925926</v>
      </c>
      <c r="L60" s="12">
        <f t="shared" si="6"/>
        <v>0.93713873130533332</v>
      </c>
    </row>
    <row r="61" spans="1:12" x14ac:dyDescent="0.25">
      <c r="A61" s="2">
        <v>42523</v>
      </c>
      <c r="B61" s="18" t="s">
        <v>86</v>
      </c>
      <c r="C61" s="1">
        <v>59</v>
      </c>
      <c r="D61" s="1" t="s">
        <v>2</v>
      </c>
      <c r="E61" s="1">
        <v>1</v>
      </c>
      <c r="F61" s="1" t="s">
        <v>3</v>
      </c>
      <c r="G61" s="1">
        <v>230.233</v>
      </c>
      <c r="H61" s="3">
        <f t="shared" si="5"/>
        <v>2.2229833999999999</v>
      </c>
      <c r="I61" s="3">
        <f t="shared" si="1"/>
        <v>0.11114916999999999</v>
      </c>
      <c r="J61" s="11">
        <v>0.2006</v>
      </c>
      <c r="K61" s="12">
        <f t="shared" si="3"/>
        <v>0.55408359920239281</v>
      </c>
      <c r="L61" s="12">
        <f t="shared" si="6"/>
        <v>0.61235823358130603</v>
      </c>
    </row>
    <row r="62" spans="1:12" x14ac:dyDescent="0.25">
      <c r="A62" s="2">
        <v>42523</v>
      </c>
      <c r="B62" s="18" t="s">
        <v>87</v>
      </c>
      <c r="C62" s="1">
        <v>60</v>
      </c>
      <c r="D62" s="1" t="s">
        <v>2</v>
      </c>
      <c r="E62" s="1">
        <v>1</v>
      </c>
      <c r="F62" s="1" t="s">
        <v>3</v>
      </c>
      <c r="G62" s="1">
        <v>211.32599999999999</v>
      </c>
      <c r="H62" s="3">
        <f t="shared" si="5"/>
        <v>2.0376947999999997</v>
      </c>
      <c r="I62" s="3">
        <f t="shared" si="1"/>
        <v>0.10188473999999997</v>
      </c>
      <c r="J62" s="11">
        <v>0.2031</v>
      </c>
      <c r="K62" s="12">
        <f t="shared" si="3"/>
        <v>0.5016481536189068</v>
      </c>
      <c r="L62" s="12">
        <f t="shared" si="6"/>
        <v>0.55440799487946801</v>
      </c>
    </row>
    <row r="63" spans="1:12" x14ac:dyDescent="0.25">
      <c r="A63" s="2">
        <v>42523</v>
      </c>
      <c r="B63" s="18" t="s">
        <v>88</v>
      </c>
      <c r="C63" s="1">
        <v>61</v>
      </c>
      <c r="D63" s="1" t="s">
        <v>2</v>
      </c>
      <c r="E63" s="1">
        <v>1</v>
      </c>
      <c r="F63" s="1" t="s">
        <v>3</v>
      </c>
      <c r="G63" s="1">
        <v>243.30699999999999</v>
      </c>
      <c r="H63" s="3">
        <f t="shared" si="5"/>
        <v>2.3511085999999999</v>
      </c>
      <c r="I63" s="3">
        <f t="shared" si="1"/>
        <v>0.11755543</v>
      </c>
      <c r="J63" s="11">
        <v>0.22239999999999999</v>
      </c>
      <c r="K63" s="12">
        <f t="shared" si="3"/>
        <v>0.52857657374100731</v>
      </c>
      <c r="L63" s="12">
        <f t="shared" si="6"/>
        <v>0.58416855773107024</v>
      </c>
    </row>
    <row r="64" spans="1:12" x14ac:dyDescent="0.25">
      <c r="A64" s="2">
        <v>42523</v>
      </c>
      <c r="B64" s="18" t="s">
        <v>89</v>
      </c>
      <c r="C64" s="1">
        <v>62</v>
      </c>
      <c r="D64" s="1" t="s">
        <v>2</v>
      </c>
      <c r="E64" s="1">
        <v>1</v>
      </c>
      <c r="F64" s="1" t="s">
        <v>3</v>
      </c>
      <c r="G64" s="1">
        <v>329.31299999999999</v>
      </c>
      <c r="H64" s="3">
        <f t="shared" si="5"/>
        <v>3.1939673999999996</v>
      </c>
      <c r="I64" s="3">
        <f t="shared" si="1"/>
        <v>0.15969836999999998</v>
      </c>
      <c r="J64" s="11">
        <v>0.2087</v>
      </c>
      <c r="K64" s="12">
        <f t="shared" si="3"/>
        <v>0.76520541447053181</v>
      </c>
      <c r="L64" s="12">
        <f t="shared" si="6"/>
        <v>0.845684363526641</v>
      </c>
    </row>
    <row r="65" spans="1:12" x14ac:dyDescent="0.25">
      <c r="A65" s="2">
        <v>42523</v>
      </c>
      <c r="B65" s="18" t="s">
        <v>90</v>
      </c>
      <c r="C65" s="1">
        <v>63</v>
      </c>
      <c r="D65" s="1" t="s">
        <v>2</v>
      </c>
      <c r="E65" s="1">
        <v>1</v>
      </c>
      <c r="F65" s="1" t="s">
        <v>3</v>
      </c>
      <c r="G65" s="1">
        <v>141.084</v>
      </c>
      <c r="H65" s="3">
        <f t="shared" si="5"/>
        <v>1.3493231999999999</v>
      </c>
      <c r="I65" s="3">
        <f t="shared" si="1"/>
        <v>6.7466159999999997E-2</v>
      </c>
      <c r="J65" s="11">
        <v>0.20039999999999999</v>
      </c>
      <c r="K65" s="12">
        <f t="shared" si="3"/>
        <v>0.33665748502994014</v>
      </c>
      <c r="L65" s="12">
        <f t="shared" si="6"/>
        <v>0.37206476270299405</v>
      </c>
    </row>
    <row r="66" spans="1:12" x14ac:dyDescent="0.25">
      <c r="A66" s="2">
        <v>42523</v>
      </c>
      <c r="B66" s="18" t="s">
        <v>91</v>
      </c>
      <c r="C66" s="1">
        <v>64</v>
      </c>
      <c r="D66" s="1" t="s">
        <v>2</v>
      </c>
      <c r="E66" s="1">
        <v>1</v>
      </c>
      <c r="F66" s="1" t="s">
        <v>3</v>
      </c>
      <c r="G66" s="1">
        <v>298.11500000000001</v>
      </c>
      <c r="H66" s="3">
        <f t="shared" si="5"/>
        <v>2.8882270000000001</v>
      </c>
      <c r="I66" s="3">
        <f t="shared" si="1"/>
        <v>0.14441134999999999</v>
      </c>
      <c r="J66" s="11">
        <v>0.19900000000000001</v>
      </c>
      <c r="K66" s="12">
        <f t="shared" si="3"/>
        <v>0.72568517587939685</v>
      </c>
      <c r="L66" s="12">
        <f t="shared" si="6"/>
        <v>0.80200766288216063</v>
      </c>
    </row>
    <row r="67" spans="1:12" x14ac:dyDescent="0.25">
      <c r="A67" s="2">
        <v>42523</v>
      </c>
      <c r="B67" s="18" t="s">
        <v>92</v>
      </c>
      <c r="C67" s="1">
        <v>65</v>
      </c>
      <c r="D67" s="1" t="s">
        <v>2</v>
      </c>
      <c r="E67" s="1">
        <v>1</v>
      </c>
      <c r="F67" s="1" t="s">
        <v>3</v>
      </c>
      <c r="G67" s="1">
        <v>299.66500000000002</v>
      </c>
      <c r="H67" s="3">
        <f t="shared" si="5"/>
        <v>2.9034170000000001</v>
      </c>
      <c r="I67" s="3">
        <f t="shared" si="1"/>
        <v>0.14517084999999999</v>
      </c>
      <c r="J67" s="11">
        <v>0.20069999999999999</v>
      </c>
      <c r="K67" s="12">
        <f t="shared" si="3"/>
        <v>0.72332262082710508</v>
      </c>
      <c r="L67" s="12">
        <f t="shared" si="6"/>
        <v>0.79939663082735413</v>
      </c>
    </row>
    <row r="68" spans="1:12" x14ac:dyDescent="0.25">
      <c r="A68" s="2">
        <v>42523</v>
      </c>
      <c r="B68" s="18" t="s">
        <v>93</v>
      </c>
      <c r="C68" s="1">
        <v>66</v>
      </c>
      <c r="D68" s="1" t="s">
        <v>2</v>
      </c>
      <c r="E68" s="1">
        <v>1</v>
      </c>
      <c r="F68" s="1" t="s">
        <v>3</v>
      </c>
      <c r="G68" s="1">
        <v>281.07400000000001</v>
      </c>
      <c r="H68" s="3">
        <f t="shared" si="5"/>
        <v>2.7212252000000001</v>
      </c>
      <c r="I68" s="3">
        <f t="shared" ref="I68:I102" si="7">(H68*50)/1000</f>
        <v>0.13606126000000002</v>
      </c>
      <c r="J68" s="11">
        <v>0.19989999999999999</v>
      </c>
      <c r="K68" s="12">
        <f t="shared" ref="K68:K102" si="8">(1/J68)*I68</f>
        <v>0.68064662331165593</v>
      </c>
      <c r="L68" s="12">
        <f t="shared" si="6"/>
        <v>0.7522322706252127</v>
      </c>
    </row>
    <row r="69" spans="1:12" x14ac:dyDescent="0.25">
      <c r="A69" s="2">
        <v>42523</v>
      </c>
      <c r="B69" s="18" t="s">
        <v>94</v>
      </c>
      <c r="C69" s="1">
        <v>67</v>
      </c>
      <c r="D69" s="1" t="s">
        <v>2</v>
      </c>
      <c r="E69" s="1">
        <v>1</v>
      </c>
      <c r="F69" s="1" t="s">
        <v>3</v>
      </c>
      <c r="G69" s="1">
        <v>415.50400000000002</v>
      </c>
      <c r="H69" s="3">
        <f t="shared" si="5"/>
        <v>4.0386392000000004</v>
      </c>
      <c r="I69" s="3">
        <f t="shared" si="7"/>
        <v>0.20193196000000002</v>
      </c>
      <c r="J69" s="11">
        <v>0.19939999999999999</v>
      </c>
      <c r="K69" s="12">
        <f t="shared" si="8"/>
        <v>1.0126978936810431</v>
      </c>
      <c r="L69" s="12">
        <f t="shared" si="6"/>
        <v>1.1192063692531595</v>
      </c>
    </row>
    <row r="70" spans="1:12" x14ac:dyDescent="0.25">
      <c r="A70" s="2">
        <v>42523</v>
      </c>
      <c r="B70" s="18" t="s">
        <v>95</v>
      </c>
      <c r="C70" s="1">
        <v>68</v>
      </c>
      <c r="D70" s="1" t="s">
        <v>2</v>
      </c>
      <c r="E70" s="1">
        <v>1</v>
      </c>
      <c r="F70" s="1" t="s">
        <v>3</v>
      </c>
      <c r="G70" s="1">
        <v>158.83600000000001</v>
      </c>
      <c r="H70" s="3">
        <f t="shared" si="5"/>
        <v>1.5232927999999999</v>
      </c>
      <c r="I70" s="3">
        <f t="shared" si="7"/>
        <v>7.6164639999999992E-2</v>
      </c>
      <c r="J70" s="11">
        <v>0.20660000000000001</v>
      </c>
      <c r="K70" s="12">
        <f t="shared" si="8"/>
        <v>0.36865750242013551</v>
      </c>
      <c r="L70" s="12">
        <f t="shared" si="6"/>
        <v>0.40743031792216838</v>
      </c>
    </row>
    <row r="71" spans="1:12" x14ac:dyDescent="0.25">
      <c r="A71" s="2">
        <v>42523</v>
      </c>
      <c r="B71" s="18" t="s">
        <v>96</v>
      </c>
      <c r="C71" s="1">
        <v>69</v>
      </c>
      <c r="D71" s="1" t="s">
        <v>2</v>
      </c>
      <c r="E71" s="1">
        <v>1</v>
      </c>
      <c r="F71" s="1" t="s">
        <v>3</v>
      </c>
      <c r="G71" s="1">
        <v>172.19200000000001</v>
      </c>
      <c r="H71" s="3">
        <f t="shared" si="5"/>
        <v>1.6541815999999998</v>
      </c>
      <c r="I71" s="3">
        <f t="shared" si="7"/>
        <v>8.270907999999999E-2</v>
      </c>
      <c r="J71" s="11">
        <v>0.20469999999999999</v>
      </c>
      <c r="K71" s="12">
        <f t="shared" si="8"/>
        <v>0.40405021983390327</v>
      </c>
      <c r="L71" s="12">
        <f t="shared" si="6"/>
        <v>0.44654539360449436</v>
      </c>
    </row>
    <row r="72" spans="1:12" x14ac:dyDescent="0.25">
      <c r="A72" s="2">
        <v>42523</v>
      </c>
      <c r="B72" s="18" t="s">
        <v>97</v>
      </c>
      <c r="C72" s="1">
        <v>70</v>
      </c>
      <c r="D72" s="1" t="s">
        <v>2</v>
      </c>
      <c r="E72" s="1">
        <v>1</v>
      </c>
      <c r="F72" s="1" t="s">
        <v>3</v>
      </c>
      <c r="G72" s="1">
        <v>261.25400000000002</v>
      </c>
      <c r="H72" s="3">
        <f t="shared" si="5"/>
        <v>2.5269892</v>
      </c>
      <c r="I72" s="3">
        <f t="shared" si="7"/>
        <v>0.12634946</v>
      </c>
      <c r="J72" s="11">
        <v>0.216</v>
      </c>
      <c r="K72" s="12">
        <f t="shared" si="8"/>
        <v>0.58495120370370368</v>
      </c>
      <c r="L72" s="12">
        <f t="shared" si="6"/>
        <v>0.64647227665083329</v>
      </c>
    </row>
    <row r="73" spans="1:12" x14ac:dyDescent="0.25">
      <c r="A73" s="2">
        <v>42523</v>
      </c>
      <c r="B73" s="18" t="s">
        <v>98</v>
      </c>
      <c r="C73" s="1">
        <v>71</v>
      </c>
      <c r="D73" s="1" t="s">
        <v>2</v>
      </c>
      <c r="E73" s="1">
        <v>1</v>
      </c>
      <c r="F73" s="1" t="s">
        <v>3</v>
      </c>
      <c r="G73" s="1">
        <v>350.97300000000001</v>
      </c>
      <c r="H73" s="3">
        <f t="shared" si="5"/>
        <v>3.4062353999999999</v>
      </c>
      <c r="I73" s="3">
        <f t="shared" si="7"/>
        <v>0.17031177</v>
      </c>
      <c r="J73" s="11">
        <v>0.2177</v>
      </c>
      <c r="K73" s="12">
        <f t="shared" si="8"/>
        <v>0.78232324299494715</v>
      </c>
      <c r="L73" s="12">
        <f t="shared" si="6"/>
        <v>0.86460252543045468</v>
      </c>
    </row>
    <row r="74" spans="1:12" x14ac:dyDescent="0.25">
      <c r="A74" s="2">
        <v>42523</v>
      </c>
      <c r="B74" s="18" t="s">
        <v>99</v>
      </c>
      <c r="C74" s="1">
        <v>72</v>
      </c>
      <c r="D74" s="1" t="s">
        <v>2</v>
      </c>
      <c r="E74" s="1">
        <v>1</v>
      </c>
      <c r="F74" s="1" t="s">
        <v>3</v>
      </c>
      <c r="G74" s="1">
        <v>356.613</v>
      </c>
      <c r="H74" s="3">
        <f t="shared" si="5"/>
        <v>3.4615073999999999</v>
      </c>
      <c r="I74" s="3">
        <f t="shared" si="7"/>
        <v>0.17307537000000001</v>
      </c>
      <c r="J74" s="11">
        <v>0.20930000000000001</v>
      </c>
      <c r="K74" s="12">
        <f t="shared" si="8"/>
        <v>0.82692484472049688</v>
      </c>
      <c r="L74" s="12">
        <f t="shared" si="6"/>
        <v>0.91389501141428564</v>
      </c>
    </row>
    <row r="75" spans="1:12" x14ac:dyDescent="0.25">
      <c r="A75" s="2">
        <v>42523</v>
      </c>
      <c r="B75" s="18" t="s">
        <v>100</v>
      </c>
      <c r="C75" s="1">
        <v>73</v>
      </c>
      <c r="D75" s="1" t="s">
        <v>2</v>
      </c>
      <c r="E75" s="1">
        <v>1</v>
      </c>
      <c r="F75" s="1" t="s">
        <v>3</v>
      </c>
      <c r="G75" s="1">
        <v>441.06799999999998</v>
      </c>
      <c r="H75" s="3">
        <f t="shared" si="5"/>
        <v>4.2891664</v>
      </c>
      <c r="I75" s="3">
        <f t="shared" si="7"/>
        <v>0.21445832000000001</v>
      </c>
      <c r="J75" s="11">
        <v>0.19869999999999999</v>
      </c>
      <c r="K75" s="12">
        <f t="shared" si="8"/>
        <v>1.0793070961248115</v>
      </c>
      <c r="L75" s="12">
        <f t="shared" si="6"/>
        <v>1.1928210613455461</v>
      </c>
    </row>
    <row r="76" spans="1:12" x14ac:dyDescent="0.25">
      <c r="A76" s="2">
        <v>42523</v>
      </c>
      <c r="B76" s="18" t="s">
        <v>101</v>
      </c>
      <c r="C76" s="1">
        <v>74</v>
      </c>
      <c r="D76" s="1" t="s">
        <v>2</v>
      </c>
      <c r="E76" s="1">
        <v>1</v>
      </c>
      <c r="F76" s="1" t="s">
        <v>3</v>
      </c>
      <c r="G76" s="1">
        <v>395.06099999999998</v>
      </c>
      <c r="H76" s="3">
        <f t="shared" si="5"/>
        <v>3.8382977999999994</v>
      </c>
      <c r="I76" s="3">
        <f t="shared" si="7"/>
        <v>0.19191488999999995</v>
      </c>
      <c r="J76" s="11">
        <v>0.21129999999999999</v>
      </c>
      <c r="K76" s="12">
        <f t="shared" si="8"/>
        <v>0.90825787979176509</v>
      </c>
      <c r="L76" s="12">
        <f t="shared" si="6"/>
        <v>1.0037820857831043</v>
      </c>
    </row>
    <row r="77" spans="1:12" x14ac:dyDescent="0.25">
      <c r="A77" s="2">
        <v>42523</v>
      </c>
      <c r="B77" s="18" t="s">
        <v>102</v>
      </c>
      <c r="C77" s="1">
        <v>75</v>
      </c>
      <c r="D77" s="1" t="s">
        <v>2</v>
      </c>
      <c r="E77" s="1">
        <v>1</v>
      </c>
      <c r="F77" s="1" t="s">
        <v>3</v>
      </c>
      <c r="G77" s="1">
        <v>231.303</v>
      </c>
      <c r="H77" s="3">
        <f t="shared" si="5"/>
        <v>2.2334693999999997</v>
      </c>
      <c r="I77" s="3">
        <f t="shared" si="7"/>
        <v>0.11167346999999998</v>
      </c>
      <c r="J77" s="11">
        <v>0.2127</v>
      </c>
      <c r="K77" s="12">
        <f t="shared" si="8"/>
        <v>0.5250280677009872</v>
      </c>
      <c r="L77" s="12">
        <f t="shared" si="6"/>
        <v>0.58024684466530307</v>
      </c>
    </row>
    <row r="78" spans="1:12" x14ac:dyDescent="0.25">
      <c r="A78" s="2">
        <v>42523</v>
      </c>
      <c r="B78" s="19" t="s">
        <v>103</v>
      </c>
      <c r="C78" s="1">
        <v>76</v>
      </c>
      <c r="D78" s="1" t="s">
        <v>2</v>
      </c>
      <c r="E78" s="1">
        <v>1</v>
      </c>
      <c r="F78" s="1" t="s">
        <v>3</v>
      </c>
      <c r="G78" s="1">
        <v>312.85399999999998</v>
      </c>
      <c r="H78" s="3">
        <f t="shared" si="5"/>
        <v>3.0326691999999995</v>
      </c>
      <c r="I78" s="3">
        <f t="shared" si="7"/>
        <v>0.15163346</v>
      </c>
      <c r="J78" s="11">
        <v>0.21909999999999999</v>
      </c>
      <c r="K78" s="12">
        <f t="shared" si="8"/>
        <v>0.69207421268827019</v>
      </c>
      <c r="L78" s="12">
        <f t="shared" si="6"/>
        <v>0.76486173385933365</v>
      </c>
    </row>
    <row r="79" spans="1:12" x14ac:dyDescent="0.25">
      <c r="A79" s="2">
        <v>42523</v>
      </c>
      <c r="B79" s="18" t="s">
        <v>104</v>
      </c>
      <c r="C79" s="1">
        <v>77</v>
      </c>
      <c r="D79" s="1" t="s">
        <v>2</v>
      </c>
      <c r="E79" s="1">
        <v>1</v>
      </c>
      <c r="F79" s="1" t="s">
        <v>3</v>
      </c>
      <c r="G79" s="1">
        <v>191.78299999999999</v>
      </c>
      <c r="H79" s="3">
        <f t="shared" si="5"/>
        <v>1.8461733999999996</v>
      </c>
      <c r="I79" s="3">
        <f t="shared" si="7"/>
        <v>9.2308669999999982E-2</v>
      </c>
      <c r="J79" s="11">
        <v>0.21510000000000001</v>
      </c>
      <c r="K79" s="12">
        <f t="shared" si="8"/>
        <v>0.42914304974430489</v>
      </c>
      <c r="L79" s="12">
        <f t="shared" si="6"/>
        <v>0.47427731171506265</v>
      </c>
    </row>
    <row r="80" spans="1:12" x14ac:dyDescent="0.25">
      <c r="A80" s="2">
        <v>42523</v>
      </c>
      <c r="B80" s="18" t="s">
        <v>105</v>
      </c>
      <c r="C80" s="1">
        <v>78</v>
      </c>
      <c r="D80" s="1" t="s">
        <v>2</v>
      </c>
      <c r="E80" s="1">
        <v>1</v>
      </c>
      <c r="F80" s="1" t="s">
        <v>3</v>
      </c>
      <c r="G80" s="1">
        <v>187.447</v>
      </c>
      <c r="H80" s="3">
        <f t="shared" si="5"/>
        <v>1.8036805999999999</v>
      </c>
      <c r="I80" s="3">
        <f t="shared" si="7"/>
        <v>9.0184029999999998E-2</v>
      </c>
      <c r="J80" s="11">
        <v>0.21199999999999999</v>
      </c>
      <c r="K80" s="12">
        <f t="shared" si="8"/>
        <v>0.42539636792452834</v>
      </c>
      <c r="L80" s="12">
        <f t="shared" si="6"/>
        <v>0.47013658012825477</v>
      </c>
    </row>
    <row r="81" spans="1:12" x14ac:dyDescent="0.25">
      <c r="A81" s="2">
        <v>42523</v>
      </c>
      <c r="B81" s="18" t="s">
        <v>106</v>
      </c>
      <c r="C81" s="1">
        <v>79</v>
      </c>
      <c r="D81" s="1" t="s">
        <v>2</v>
      </c>
      <c r="E81" s="1">
        <v>1</v>
      </c>
      <c r="F81" s="1" t="s">
        <v>3</v>
      </c>
      <c r="G81" s="1">
        <v>201.63300000000001</v>
      </c>
      <c r="H81" s="3">
        <f t="shared" si="5"/>
        <v>1.9427033999999999</v>
      </c>
      <c r="I81" s="3">
        <f t="shared" si="7"/>
        <v>9.7135169999999993E-2</v>
      </c>
      <c r="J81" s="11">
        <v>0.22159999999999999</v>
      </c>
      <c r="K81" s="12">
        <f t="shared" si="8"/>
        <v>0.43833560469314076</v>
      </c>
      <c r="L81" s="12">
        <f t="shared" si="6"/>
        <v>0.48443667524553241</v>
      </c>
    </row>
    <row r="82" spans="1:12" x14ac:dyDescent="0.25">
      <c r="A82" s="2">
        <v>42523</v>
      </c>
      <c r="B82" s="18" t="s">
        <v>107</v>
      </c>
      <c r="C82" s="1">
        <v>80</v>
      </c>
      <c r="D82" s="1" t="s">
        <v>2</v>
      </c>
      <c r="E82" s="1">
        <v>1</v>
      </c>
      <c r="F82" s="1" t="s">
        <v>3</v>
      </c>
      <c r="G82" s="1">
        <v>145.58099999999999</v>
      </c>
      <c r="H82" s="3">
        <f t="shared" si="5"/>
        <v>1.3933937999999997</v>
      </c>
      <c r="I82" s="3">
        <f t="shared" si="7"/>
        <v>6.9669689999999992E-2</v>
      </c>
      <c r="J82" s="11">
        <v>0.2157</v>
      </c>
      <c r="K82" s="12">
        <f t="shared" si="8"/>
        <v>0.3229934631432545</v>
      </c>
      <c r="L82" s="12">
        <f t="shared" si="6"/>
        <v>0.35696365464241997</v>
      </c>
    </row>
    <row r="83" spans="1:12" x14ac:dyDescent="0.25">
      <c r="A83" s="2">
        <v>42523</v>
      </c>
      <c r="B83" s="18" t="s">
        <v>108</v>
      </c>
      <c r="C83" s="1">
        <v>81</v>
      </c>
      <c r="D83" s="1" t="s">
        <v>2</v>
      </c>
      <c r="E83" s="1">
        <v>1</v>
      </c>
      <c r="F83" s="1" t="s">
        <v>3</v>
      </c>
      <c r="G83" s="1">
        <v>225.232</v>
      </c>
      <c r="H83" s="3">
        <f t="shared" si="5"/>
        <v>2.1739735999999996</v>
      </c>
      <c r="I83" s="3">
        <f t="shared" si="7"/>
        <v>0.10869867999999998</v>
      </c>
      <c r="J83" s="11">
        <v>0.22120000000000001</v>
      </c>
      <c r="K83" s="12">
        <f t="shared" si="8"/>
        <v>0.49140452079565988</v>
      </c>
      <c r="L83" s="12">
        <f t="shared" si="6"/>
        <v>0.54308700846130176</v>
      </c>
    </row>
    <row r="84" spans="1:12" x14ac:dyDescent="0.25">
      <c r="A84" s="2">
        <v>42523</v>
      </c>
      <c r="B84" s="18" t="s">
        <v>109</v>
      </c>
      <c r="C84" s="1">
        <v>82</v>
      </c>
      <c r="D84" s="1" t="s">
        <v>2</v>
      </c>
      <c r="E84" s="1">
        <v>1</v>
      </c>
      <c r="F84" s="1" t="s">
        <v>3</v>
      </c>
      <c r="G84" s="1">
        <v>135.88200000000001</v>
      </c>
      <c r="H84" s="3">
        <f t="shared" si="5"/>
        <v>1.2983435999999999</v>
      </c>
      <c r="I84" s="3">
        <f t="shared" si="7"/>
        <v>6.4917180000000005E-2</v>
      </c>
      <c r="J84" s="11">
        <v>0.2137</v>
      </c>
      <c r="K84" s="12">
        <f t="shared" si="8"/>
        <v>0.30377716424894718</v>
      </c>
      <c r="L84" s="12">
        <f t="shared" si="6"/>
        <v>0.33572631994450169</v>
      </c>
    </row>
    <row r="85" spans="1:12" x14ac:dyDescent="0.25">
      <c r="A85" s="2">
        <v>42523</v>
      </c>
      <c r="B85" s="18" t="s">
        <v>110</v>
      </c>
      <c r="C85" s="1">
        <v>83</v>
      </c>
      <c r="D85" s="1" t="s">
        <v>2</v>
      </c>
      <c r="E85" s="1">
        <v>1</v>
      </c>
      <c r="F85" s="1" t="s">
        <v>3</v>
      </c>
      <c r="G85" s="1">
        <v>149.40600000000001</v>
      </c>
      <c r="H85" s="3">
        <f t="shared" ref="H85:H102" si="9">(0.0098*G85-0.0333)*E85</f>
        <v>1.4308787999999999</v>
      </c>
      <c r="I85" s="3">
        <f t="shared" si="7"/>
        <v>7.1543939999999986E-2</v>
      </c>
      <c r="J85" s="11">
        <v>0.21490000000000001</v>
      </c>
      <c r="K85" s="12">
        <f t="shared" si="8"/>
        <v>0.3329173569101907</v>
      </c>
      <c r="L85" s="12">
        <f t="shared" si="6"/>
        <v>0.36793127408850618</v>
      </c>
    </row>
    <row r="86" spans="1:12" x14ac:dyDescent="0.25">
      <c r="A86" s="2">
        <v>42523</v>
      </c>
      <c r="B86" s="18" t="s">
        <v>111</v>
      </c>
      <c r="C86" s="1">
        <v>84</v>
      </c>
      <c r="D86" s="1" t="s">
        <v>2</v>
      </c>
      <c r="E86" s="1">
        <v>1</v>
      </c>
      <c r="F86" s="1" t="s">
        <v>3</v>
      </c>
      <c r="G86" s="1">
        <v>210.72200000000001</v>
      </c>
      <c r="H86" s="3">
        <f t="shared" si="9"/>
        <v>2.0317756</v>
      </c>
      <c r="I86" s="3">
        <f t="shared" si="7"/>
        <v>0.10158878</v>
      </c>
      <c r="J86" s="11">
        <v>0.20100000000000001</v>
      </c>
      <c r="K86" s="12">
        <f t="shared" si="8"/>
        <v>0.505416815920398</v>
      </c>
      <c r="L86" s="12">
        <f t="shared" si="6"/>
        <v>0.55857301870119402</v>
      </c>
    </row>
    <row r="87" spans="1:12" x14ac:dyDescent="0.25">
      <c r="A87" s="2">
        <v>42523</v>
      </c>
      <c r="B87" s="18" t="s">
        <v>112</v>
      </c>
      <c r="C87" s="1">
        <v>85</v>
      </c>
      <c r="D87" s="1" t="s">
        <v>2</v>
      </c>
      <c r="E87" s="1">
        <v>1</v>
      </c>
      <c r="F87" s="1" t="s">
        <v>3</v>
      </c>
      <c r="G87" s="1">
        <v>284.79899999999998</v>
      </c>
      <c r="H87" s="3">
        <f t="shared" si="9"/>
        <v>2.7577301999999997</v>
      </c>
      <c r="I87" s="3">
        <f t="shared" si="7"/>
        <v>0.13788650999999999</v>
      </c>
      <c r="J87" s="11">
        <v>0.2</v>
      </c>
      <c r="K87" s="12">
        <f t="shared" si="8"/>
        <v>0.68943254999999992</v>
      </c>
      <c r="L87" s="12">
        <f t="shared" si="6"/>
        <v>0.76194223958114993</v>
      </c>
    </row>
    <row r="88" spans="1:12" x14ac:dyDescent="0.25">
      <c r="A88" s="2">
        <v>42523</v>
      </c>
      <c r="B88" s="18" t="s">
        <v>113</v>
      </c>
      <c r="C88" s="1">
        <v>86</v>
      </c>
      <c r="D88" s="1" t="s">
        <v>2</v>
      </c>
      <c r="E88" s="1">
        <v>1</v>
      </c>
      <c r="F88" s="1" t="s">
        <v>3</v>
      </c>
      <c r="G88" s="1">
        <v>160.37799999999999</v>
      </c>
      <c r="H88" s="3">
        <f t="shared" si="9"/>
        <v>1.5384043999999997</v>
      </c>
      <c r="I88" s="3">
        <f t="shared" si="7"/>
        <v>7.6920219999999984E-2</v>
      </c>
      <c r="J88" s="11">
        <v>0.1981</v>
      </c>
      <c r="K88" s="12">
        <f t="shared" si="8"/>
        <v>0.38828985360928814</v>
      </c>
      <c r="L88" s="12">
        <f t="shared" si="6"/>
        <v>0.42912746238293781</v>
      </c>
    </row>
    <row r="89" spans="1:12" x14ac:dyDescent="0.25">
      <c r="A89" s="2">
        <v>42523</v>
      </c>
      <c r="B89" s="18" t="s">
        <v>114</v>
      </c>
      <c r="C89" s="1">
        <v>87</v>
      </c>
      <c r="D89" s="1" t="s">
        <v>2</v>
      </c>
      <c r="E89" s="1">
        <v>1</v>
      </c>
      <c r="F89" s="1" t="s">
        <v>3</v>
      </c>
      <c r="G89" s="1">
        <v>271.59500000000003</v>
      </c>
      <c r="H89" s="3">
        <f t="shared" si="9"/>
        <v>2.6283310000000002</v>
      </c>
      <c r="I89" s="3">
        <f t="shared" si="7"/>
        <v>0.13141654999999999</v>
      </c>
      <c r="J89" s="11">
        <v>0.21129999999999999</v>
      </c>
      <c r="K89" s="12">
        <f t="shared" si="8"/>
        <v>0.62194297207761473</v>
      </c>
      <c r="L89" s="12">
        <f t="shared" si="6"/>
        <v>0.68735458027993368</v>
      </c>
    </row>
    <row r="90" spans="1:12" x14ac:dyDescent="0.25">
      <c r="A90" s="2">
        <v>42523</v>
      </c>
      <c r="B90" s="18" t="s">
        <v>115</v>
      </c>
      <c r="C90" s="1">
        <v>88</v>
      </c>
      <c r="D90" s="1" t="s">
        <v>2</v>
      </c>
      <c r="E90" s="1">
        <v>1</v>
      </c>
      <c r="F90" s="1" t="s">
        <v>3</v>
      </c>
      <c r="G90" s="1">
        <v>214.25700000000001</v>
      </c>
      <c r="H90" s="3">
        <f t="shared" si="9"/>
        <v>2.0664186</v>
      </c>
      <c r="I90" s="3">
        <f t="shared" si="7"/>
        <v>0.10332093000000001</v>
      </c>
      <c r="J90" s="11">
        <v>0.2024</v>
      </c>
      <c r="K90" s="12">
        <f t="shared" si="8"/>
        <v>0.51047890316205535</v>
      </c>
      <c r="L90" s="12">
        <f t="shared" si="6"/>
        <v>0.56416750084431821</v>
      </c>
    </row>
    <row r="91" spans="1:12" x14ac:dyDescent="0.25">
      <c r="A91" s="2">
        <v>42523</v>
      </c>
      <c r="B91" s="18" t="s">
        <v>116</v>
      </c>
      <c r="C91" s="1">
        <v>89</v>
      </c>
      <c r="D91" s="1" t="s">
        <v>2</v>
      </c>
      <c r="E91" s="1">
        <v>1</v>
      </c>
      <c r="F91" s="1" t="s">
        <v>3</v>
      </c>
      <c r="G91" s="1">
        <v>170.93</v>
      </c>
      <c r="H91" s="3">
        <f t="shared" si="9"/>
        <v>1.6418139999999999</v>
      </c>
      <c r="I91" s="3">
        <f t="shared" si="7"/>
        <v>8.2090700000000003E-2</v>
      </c>
      <c r="J91" s="11">
        <v>0.20619999999999999</v>
      </c>
      <c r="K91" s="12">
        <f t="shared" si="8"/>
        <v>0.39811202715809896</v>
      </c>
      <c r="L91" s="12">
        <f t="shared" si="6"/>
        <v>0.43998266339039771</v>
      </c>
    </row>
    <row r="92" spans="1:12" x14ac:dyDescent="0.25">
      <c r="A92" s="2">
        <v>42523</v>
      </c>
      <c r="B92" s="18" t="s">
        <v>117</v>
      </c>
      <c r="C92" s="1">
        <v>90</v>
      </c>
      <c r="D92" s="1" t="s">
        <v>2</v>
      </c>
      <c r="E92" s="1">
        <v>1</v>
      </c>
      <c r="F92" s="1" t="s">
        <v>3</v>
      </c>
      <c r="G92" s="1">
        <v>190.01499999999999</v>
      </c>
      <c r="H92" s="3">
        <f t="shared" si="9"/>
        <v>1.8288469999999997</v>
      </c>
      <c r="I92" s="3">
        <f t="shared" si="7"/>
        <v>9.1442349999999978E-2</v>
      </c>
      <c r="J92" s="11">
        <v>0.2041</v>
      </c>
      <c r="K92" s="12">
        <f t="shared" si="8"/>
        <v>0.44802719255267015</v>
      </c>
      <c r="L92" s="12">
        <f t="shared" si="6"/>
        <v>0.49514755647501213</v>
      </c>
    </row>
    <row r="93" spans="1:12" x14ac:dyDescent="0.25">
      <c r="A93" s="2">
        <v>42523</v>
      </c>
      <c r="B93" s="18" t="s">
        <v>118</v>
      </c>
      <c r="C93" s="1">
        <v>91</v>
      </c>
      <c r="D93" s="1" t="s">
        <v>2</v>
      </c>
      <c r="E93" s="1">
        <v>1</v>
      </c>
      <c r="F93" s="1" t="s">
        <v>3</v>
      </c>
      <c r="G93" s="1">
        <v>226.03899999999999</v>
      </c>
      <c r="H93" s="3">
        <f t="shared" si="9"/>
        <v>2.1818821999999995</v>
      </c>
      <c r="I93" s="3">
        <f t="shared" si="7"/>
        <v>0.10909410999999997</v>
      </c>
      <c r="J93" s="11">
        <v>0.19989999999999999</v>
      </c>
      <c r="K93" s="12">
        <f t="shared" si="8"/>
        <v>0.54574342171085533</v>
      </c>
      <c r="L93" s="12">
        <f t="shared" si="6"/>
        <v>0.60314089460245113</v>
      </c>
    </row>
    <row r="94" spans="1:12" x14ac:dyDescent="0.25">
      <c r="A94" s="2">
        <v>42523</v>
      </c>
      <c r="B94" s="18" t="s">
        <v>119</v>
      </c>
      <c r="C94" s="1">
        <v>92</v>
      </c>
      <c r="D94" s="1" t="s">
        <v>2</v>
      </c>
      <c r="E94" s="1">
        <v>1</v>
      </c>
      <c r="F94" s="1" t="s">
        <v>3</v>
      </c>
      <c r="G94" s="1">
        <v>332.19</v>
      </c>
      <c r="H94" s="3">
        <f t="shared" si="9"/>
        <v>3.222162</v>
      </c>
      <c r="I94" s="3">
        <f t="shared" si="7"/>
        <v>0.1611081</v>
      </c>
      <c r="J94" s="11">
        <v>0.19969999999999999</v>
      </c>
      <c r="K94" s="12">
        <f t="shared" si="8"/>
        <v>0.80675062593890845</v>
      </c>
      <c r="L94" s="12">
        <f t="shared" si="6"/>
        <v>0.89159900952078119</v>
      </c>
    </row>
    <row r="95" spans="1:12" x14ac:dyDescent="0.25">
      <c r="A95" s="2">
        <v>42523</v>
      </c>
      <c r="B95" s="18" t="s">
        <v>120</v>
      </c>
      <c r="C95" s="1">
        <v>93</v>
      </c>
      <c r="D95" s="1" t="s">
        <v>2</v>
      </c>
      <c r="E95" s="1">
        <v>1</v>
      </c>
      <c r="F95" s="1" t="s">
        <v>3</v>
      </c>
      <c r="G95" s="1">
        <v>270.161</v>
      </c>
      <c r="H95" s="3">
        <f t="shared" si="9"/>
        <v>2.6142778</v>
      </c>
      <c r="I95" s="3">
        <f t="shared" si="7"/>
        <v>0.13071389</v>
      </c>
      <c r="J95" s="11">
        <v>0.19989999999999999</v>
      </c>
      <c r="K95" s="12">
        <f t="shared" si="8"/>
        <v>0.65389639819909962</v>
      </c>
      <c r="L95" s="12">
        <f t="shared" si="6"/>
        <v>0.72266864408689346</v>
      </c>
    </row>
    <row r="96" spans="1:12" x14ac:dyDescent="0.25">
      <c r="A96" s="2">
        <v>42523</v>
      </c>
      <c r="B96" s="18" t="s">
        <v>121</v>
      </c>
      <c r="C96" s="1">
        <v>94</v>
      </c>
      <c r="D96" s="1" t="s">
        <v>2</v>
      </c>
      <c r="E96" s="1">
        <v>1</v>
      </c>
      <c r="F96" s="1" t="s">
        <v>3</v>
      </c>
      <c r="G96" s="1">
        <v>138.41300000000001</v>
      </c>
      <c r="H96" s="3">
        <f t="shared" si="9"/>
        <v>1.3231473999999999</v>
      </c>
      <c r="I96" s="3">
        <f t="shared" si="7"/>
        <v>6.6157369999999979E-2</v>
      </c>
      <c r="J96" s="11">
        <v>0.19989999999999999</v>
      </c>
      <c r="K96" s="12">
        <f t="shared" si="8"/>
        <v>0.33095232616308146</v>
      </c>
      <c r="L96" s="12">
        <f t="shared" si="6"/>
        <v>0.36575957516263119</v>
      </c>
    </row>
    <row r="97" spans="1:12" x14ac:dyDescent="0.25">
      <c r="A97" s="2">
        <v>42523</v>
      </c>
      <c r="B97" s="18" t="s">
        <v>122</v>
      </c>
      <c r="C97" s="1">
        <v>95</v>
      </c>
      <c r="D97" s="1" t="s">
        <v>2</v>
      </c>
      <c r="E97" s="1">
        <v>1</v>
      </c>
      <c r="F97" s="1" t="s">
        <v>3</v>
      </c>
      <c r="G97" s="1">
        <v>71.724999999999994</v>
      </c>
      <c r="H97" s="3">
        <f t="shared" si="9"/>
        <v>0.66960499999999989</v>
      </c>
      <c r="I97" s="3">
        <f t="shared" si="7"/>
        <v>3.3480249999999996E-2</v>
      </c>
      <c r="J97" s="11">
        <v>0.2</v>
      </c>
      <c r="K97" s="12">
        <f t="shared" si="8"/>
        <v>0.16740124999999997</v>
      </c>
      <c r="L97" s="12">
        <f t="shared" si="6"/>
        <v>0.18500734166624996</v>
      </c>
    </row>
    <row r="98" spans="1:12" x14ac:dyDescent="0.25">
      <c r="A98" s="2">
        <v>42523</v>
      </c>
      <c r="B98" s="18" t="s">
        <v>123</v>
      </c>
      <c r="C98" s="1">
        <v>96</v>
      </c>
      <c r="D98" s="1" t="s">
        <v>2</v>
      </c>
      <c r="E98" s="1">
        <v>1</v>
      </c>
      <c r="F98" s="1" t="s">
        <v>3</v>
      </c>
      <c r="G98" s="1">
        <v>422.327</v>
      </c>
      <c r="H98" s="3">
        <f t="shared" si="9"/>
        <v>4.1055046000000006</v>
      </c>
      <c r="I98" s="3">
        <f t="shared" si="7"/>
        <v>0.20527523000000003</v>
      </c>
      <c r="J98" s="11">
        <v>0.1976</v>
      </c>
      <c r="K98" s="12">
        <f t="shared" si="8"/>
        <v>1.0388422570850204</v>
      </c>
      <c r="L98" s="12">
        <f t="shared" si="6"/>
        <v>1.1481004137894233</v>
      </c>
    </row>
    <row r="99" spans="1:12" x14ac:dyDescent="0.25">
      <c r="A99" s="21">
        <v>42523</v>
      </c>
      <c r="B99" s="22" t="s">
        <v>124</v>
      </c>
      <c r="C99" s="23">
        <v>97</v>
      </c>
      <c r="D99" s="23" t="s">
        <v>2</v>
      </c>
      <c r="E99" s="23">
        <v>1</v>
      </c>
      <c r="F99" s="23" t="s">
        <v>3</v>
      </c>
      <c r="G99" s="23">
        <v>4.1429999999999998</v>
      </c>
      <c r="H99" s="24">
        <f t="shared" si="9"/>
        <v>7.3013999999999926E-3</v>
      </c>
      <c r="I99" s="24" t="s">
        <v>16</v>
      </c>
      <c r="J99" s="25" t="s">
        <v>16</v>
      </c>
      <c r="K99" s="26" t="s">
        <v>16</v>
      </c>
      <c r="L99" s="26" t="s">
        <v>16</v>
      </c>
    </row>
    <row r="100" spans="1:12" x14ac:dyDescent="0.25">
      <c r="A100" s="21">
        <v>42523</v>
      </c>
      <c r="B100" s="22" t="s">
        <v>125</v>
      </c>
      <c r="C100" s="23">
        <v>98</v>
      </c>
      <c r="D100" s="23" t="s">
        <v>2</v>
      </c>
      <c r="E100" s="23">
        <v>1</v>
      </c>
      <c r="F100" s="23" t="s">
        <v>3</v>
      </c>
      <c r="G100" s="23">
        <v>5.0910000000000002</v>
      </c>
      <c r="H100" s="24">
        <f t="shared" si="9"/>
        <v>1.6591799999999997E-2</v>
      </c>
      <c r="I100" s="24" t="s">
        <v>16</v>
      </c>
      <c r="J100" s="25" t="s">
        <v>16</v>
      </c>
      <c r="K100" s="26" t="s">
        <v>16</v>
      </c>
      <c r="L100" s="26" t="s">
        <v>16</v>
      </c>
    </row>
    <row r="101" spans="1:12" x14ac:dyDescent="0.25">
      <c r="A101" s="2">
        <v>42523</v>
      </c>
      <c r="B101" s="18" t="s">
        <v>126</v>
      </c>
      <c r="C101" s="1">
        <v>99</v>
      </c>
      <c r="D101" s="1" t="s">
        <v>2</v>
      </c>
      <c r="E101" s="1">
        <v>1</v>
      </c>
      <c r="F101" s="1" t="s">
        <v>3</v>
      </c>
      <c r="G101" s="1">
        <v>374.42099999999999</v>
      </c>
      <c r="H101" s="3">
        <f t="shared" si="9"/>
        <v>3.6360257999999996</v>
      </c>
      <c r="I101" s="3">
        <f t="shared" si="7"/>
        <v>0.18180129</v>
      </c>
      <c r="J101" s="11">
        <v>0.19589999999999999</v>
      </c>
      <c r="K101" s="12">
        <f t="shared" si="8"/>
        <v>0.9280310872894334</v>
      </c>
      <c r="L101" s="12">
        <f t="shared" si="6"/>
        <v>1.0256349008329249</v>
      </c>
    </row>
    <row r="102" spans="1:12" x14ac:dyDescent="0.25">
      <c r="A102" s="4">
        <v>42523</v>
      </c>
      <c r="B102" s="20" t="s">
        <v>127</v>
      </c>
      <c r="C102" s="5">
        <v>100</v>
      </c>
      <c r="D102" s="5" t="s">
        <v>2</v>
      </c>
      <c r="E102" s="5">
        <v>1</v>
      </c>
      <c r="F102" s="5" t="s">
        <v>3</v>
      </c>
      <c r="G102" s="5">
        <v>337.39400000000001</v>
      </c>
      <c r="H102" s="6">
        <f t="shared" si="9"/>
        <v>3.2731611999999997</v>
      </c>
      <c r="I102" s="6">
        <f t="shared" si="7"/>
        <v>0.16365805999999997</v>
      </c>
      <c r="J102" s="5">
        <v>0.19700000000000001</v>
      </c>
      <c r="K102" s="13">
        <f t="shared" si="8"/>
        <v>0.83075157360406071</v>
      </c>
      <c r="L102" s="13">
        <f t="shared" si="6"/>
        <v>0.91812420885472057</v>
      </c>
    </row>
    <row r="105" spans="1:12" x14ac:dyDescent="0.25">
      <c r="B105" s="8" t="s">
        <v>18</v>
      </c>
      <c r="J105" s="14" t="s">
        <v>19</v>
      </c>
    </row>
    <row r="106" spans="1:12" x14ac:dyDescent="0.25">
      <c r="A106" s="2">
        <v>42523</v>
      </c>
      <c r="B106" s="1" t="s">
        <v>4</v>
      </c>
      <c r="C106" s="1" t="s">
        <v>2</v>
      </c>
      <c r="D106" s="1">
        <v>1</v>
      </c>
      <c r="E106" s="1" t="s">
        <v>3</v>
      </c>
      <c r="F106" s="1">
        <v>204.739</v>
      </c>
      <c r="G106" s="3">
        <f>(0.0104*F106-0.0046)*D106</f>
        <v>2.1246855999999998</v>
      </c>
      <c r="H106" s="3"/>
      <c r="I106" s="3"/>
      <c r="J106" s="14"/>
    </row>
    <row r="107" spans="1:12" x14ac:dyDescent="0.25">
      <c r="A107" s="2">
        <v>42523</v>
      </c>
      <c r="B107" s="1" t="s">
        <v>4</v>
      </c>
      <c r="C107" s="1" t="s">
        <v>2</v>
      </c>
      <c r="D107" s="1">
        <v>1</v>
      </c>
      <c r="E107" s="1" t="s">
        <v>3</v>
      </c>
      <c r="F107" s="1">
        <v>216.84</v>
      </c>
      <c r="G107" s="3">
        <f>(0.0104*F107-0.0046)*D107</f>
        <v>2.2505359999999999</v>
      </c>
      <c r="H107" s="3"/>
      <c r="I107" s="3"/>
      <c r="J107" s="15" t="s">
        <v>20</v>
      </c>
    </row>
    <row r="108" spans="1:12" x14ac:dyDescent="0.25">
      <c r="A108" s="2">
        <v>42523</v>
      </c>
      <c r="B108" s="1" t="s">
        <v>4</v>
      </c>
      <c r="C108" s="1" t="s">
        <v>2</v>
      </c>
      <c r="D108" s="1">
        <v>1</v>
      </c>
      <c r="E108" s="1" t="s">
        <v>3</v>
      </c>
      <c r="F108" s="1">
        <v>218.023</v>
      </c>
      <c r="G108" s="3">
        <f>(0.0098*F108-0.0333)*D108</f>
        <v>2.1033253999999997</v>
      </c>
      <c r="H108" s="3"/>
      <c r="I108" s="3"/>
      <c r="J108" s="16" t="s">
        <v>21</v>
      </c>
    </row>
    <row r="109" spans="1:12" x14ac:dyDescent="0.25">
      <c r="A109" s="4">
        <v>42523</v>
      </c>
      <c r="B109" s="5" t="s">
        <v>4</v>
      </c>
      <c r="C109" s="5" t="s">
        <v>2</v>
      </c>
      <c r="D109" s="5">
        <v>1</v>
      </c>
      <c r="E109" s="5" t="s">
        <v>3</v>
      </c>
      <c r="F109" s="5">
        <v>229.26900000000001</v>
      </c>
      <c r="G109" s="6">
        <f>(0.0098*F109-0.0333)*D109</f>
        <v>2.2135362000000001</v>
      </c>
      <c r="H109" s="7"/>
      <c r="I109" s="7"/>
      <c r="J109" s="16" t="s">
        <v>26</v>
      </c>
    </row>
    <row r="110" spans="1:12" x14ac:dyDescent="0.25">
      <c r="A110" s="2"/>
      <c r="G110" s="3"/>
      <c r="H110" s="3"/>
      <c r="I110" s="3"/>
      <c r="J110" s="16" t="s">
        <v>27</v>
      </c>
    </row>
    <row r="111" spans="1:12" x14ac:dyDescent="0.25">
      <c r="A111" s="2">
        <v>42523</v>
      </c>
      <c r="B111" s="1" t="s">
        <v>5</v>
      </c>
      <c r="C111" s="1" t="s">
        <v>2</v>
      </c>
      <c r="D111" s="1">
        <v>1</v>
      </c>
      <c r="E111" s="1" t="s">
        <v>3</v>
      </c>
      <c r="F111" s="1">
        <v>-0.99</v>
      </c>
      <c r="G111" s="3">
        <f>(0.0098*F111-0.0333)*D111</f>
        <v>-4.3001999999999999E-2</v>
      </c>
      <c r="H111" s="3"/>
      <c r="I111" s="3"/>
    </row>
    <row r="112" spans="1:12" x14ac:dyDescent="0.25">
      <c r="A112" s="2">
        <v>42523</v>
      </c>
      <c r="B112" s="1" t="s">
        <v>5</v>
      </c>
      <c r="C112" s="1" t="s">
        <v>2</v>
      </c>
      <c r="D112" s="1">
        <v>1</v>
      </c>
      <c r="E112" s="1" t="s">
        <v>3</v>
      </c>
      <c r="F112" s="1">
        <v>-1.1060000000000001</v>
      </c>
      <c r="G112" s="3">
        <f>(0.0098*F112-0.0333)*D112</f>
        <v>-4.4138800000000006E-2</v>
      </c>
      <c r="H112" s="3"/>
      <c r="I112" s="3"/>
      <c r="J112" s="17" t="s">
        <v>23</v>
      </c>
    </row>
    <row r="113" spans="1:10" x14ac:dyDescent="0.25">
      <c r="A113" s="2">
        <v>42523</v>
      </c>
      <c r="B113" s="1" t="s">
        <v>5</v>
      </c>
      <c r="C113" s="1" t="s">
        <v>2</v>
      </c>
      <c r="D113" s="1">
        <v>1</v>
      </c>
      <c r="E113" s="1" t="s">
        <v>3</v>
      </c>
      <c r="F113" s="1">
        <v>-0.98699999999999999</v>
      </c>
      <c r="G113" s="3">
        <f>(0.0104*F113-0.0046)*D113</f>
        <v>-1.4864799999999999E-2</v>
      </c>
      <c r="H113" s="3"/>
      <c r="I113" s="3"/>
      <c r="J113"/>
    </row>
    <row r="114" spans="1:10" x14ac:dyDescent="0.25">
      <c r="A114" s="4">
        <v>42523</v>
      </c>
      <c r="B114" s="5" t="s">
        <v>5</v>
      </c>
      <c r="C114" s="5" t="s">
        <v>2</v>
      </c>
      <c r="D114" s="5">
        <v>1</v>
      </c>
      <c r="E114" s="5" t="s">
        <v>3</v>
      </c>
      <c r="F114" s="5">
        <v>-1.3089999999999999</v>
      </c>
      <c r="G114" s="6">
        <f>(0.0104*F114-0.0046)*D114</f>
        <v>-1.8213599999999996E-2</v>
      </c>
      <c r="H114" s="7"/>
      <c r="I114" s="7"/>
      <c r="J114" s="15" t="s">
        <v>22</v>
      </c>
    </row>
    <row r="115" spans="1:10" x14ac:dyDescent="0.25">
      <c r="J115" s="16" t="s">
        <v>21</v>
      </c>
    </row>
    <row r="116" spans="1:10" x14ac:dyDescent="0.25">
      <c r="J116" s="16" t="s">
        <v>24</v>
      </c>
    </row>
    <row r="117" spans="1:10" x14ac:dyDescent="0.25">
      <c r="J117" s="16" t="s">
        <v>25</v>
      </c>
    </row>
    <row r="119" spans="1:10" x14ac:dyDescent="0.25">
      <c r="J119" s="17" t="s">
        <v>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JG_Tot-P_1-100_2-6-16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Galloway, David</dc:creator>
  <cp:lastModifiedBy>Harrault, Loic</cp:lastModifiedBy>
  <dcterms:created xsi:type="dcterms:W3CDTF">2016-06-03T13:59:31Z</dcterms:created>
  <dcterms:modified xsi:type="dcterms:W3CDTF">2016-06-07T11:28:42Z</dcterms:modified>
</cp:coreProperties>
</file>