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cowley/Desktop/"/>
    </mc:Choice>
  </mc:AlternateContent>
  <xr:revisionPtr revIDLastSave="0" documentId="13_ncr:1_{E8A9BED7-D55A-4C4B-89B0-5ED663F5101B}" xr6:coauthVersionLast="47" xr6:coauthVersionMax="47" xr10:uidLastSave="{00000000-0000-0000-0000-000000000000}"/>
  <bookViews>
    <workbookView xWindow="0" yWindow="0" windowWidth="25600" windowHeight="16000" activeTab="6" xr2:uid="{BCFF4F86-69C5-834A-8B51-CF55C5B468BB}"/>
  </bookViews>
  <sheets>
    <sheet name="Excluded papers" sheetId="1" r:id="rId1"/>
    <sheet name="EJSS" sheetId="2" r:id="rId2"/>
    <sheet name="Med Sci Sp Ex" sheetId="3" r:id="rId3"/>
    <sheet name="Sp Sci Med" sheetId="4" r:id="rId4"/>
    <sheet name="J Phys" sheetId="5" r:id="rId5"/>
    <sheet name="BJSM" sheetId="6" r:id="rId6"/>
    <sheet name="AJSM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252" i="7" l="1"/>
  <c r="BI252" i="7"/>
  <c r="BH252" i="7" s="1"/>
  <c r="BH251" i="7"/>
  <c r="BH250" i="7"/>
  <c r="BH249" i="7"/>
  <c r="BH248" i="7"/>
  <c r="BH247" i="7"/>
  <c r="BH246" i="7"/>
  <c r="BA246" i="7"/>
  <c r="AZ246" i="7"/>
  <c r="BH245" i="7"/>
  <c r="AY245" i="7"/>
  <c r="BH244" i="7"/>
  <c r="AY244" i="7"/>
  <c r="BH243" i="7"/>
  <c r="AY243" i="7"/>
  <c r="BH242" i="7"/>
  <c r="AY242" i="7"/>
  <c r="BH241" i="7"/>
  <c r="AY241" i="7"/>
  <c r="BH240" i="7"/>
  <c r="AY240" i="7"/>
  <c r="BH239" i="7"/>
  <c r="AY239" i="7"/>
  <c r="BH238" i="7"/>
  <c r="AY238" i="7"/>
  <c r="BH237" i="7"/>
  <c r="AY237" i="7"/>
  <c r="AI237" i="7"/>
  <c r="AH237" i="7"/>
  <c r="AG237" i="7" s="1"/>
  <c r="BH236" i="7"/>
  <c r="AY236" i="7"/>
  <c r="AG236" i="7"/>
  <c r="BH235" i="7"/>
  <c r="AY235" i="7"/>
  <c r="AG235" i="7"/>
  <c r="BH234" i="7"/>
  <c r="AY234" i="7"/>
  <c r="AG234" i="7"/>
  <c r="BH233" i="7"/>
  <c r="AY233" i="7"/>
  <c r="AG233" i="7"/>
  <c r="BH232" i="7"/>
  <c r="AY232" i="7"/>
  <c r="AG232" i="7"/>
  <c r="BH231" i="7"/>
  <c r="AY231" i="7"/>
  <c r="AR231" i="7"/>
  <c r="AQ231" i="7"/>
  <c r="AG231" i="7"/>
  <c r="BH230" i="7"/>
  <c r="AY230" i="7"/>
  <c r="AP230" i="7"/>
  <c r="AG230" i="7"/>
  <c r="BH229" i="7"/>
  <c r="AY229" i="7"/>
  <c r="AP229" i="7"/>
  <c r="AG229" i="7"/>
  <c r="BH228" i="7"/>
  <c r="AY228" i="7"/>
  <c r="AP228" i="7"/>
  <c r="AG228" i="7"/>
  <c r="BH227" i="7"/>
  <c r="AY227" i="7"/>
  <c r="AP227" i="7"/>
  <c r="AG227" i="7"/>
  <c r="BH226" i="7"/>
  <c r="AY226" i="7"/>
  <c r="AP226" i="7"/>
  <c r="AG226" i="7"/>
  <c r="Z226" i="7"/>
  <c r="Y226" i="7"/>
  <c r="BH225" i="7"/>
  <c r="AY225" i="7"/>
  <c r="AP225" i="7"/>
  <c r="AG225" i="7"/>
  <c r="X225" i="7"/>
  <c r="BH224" i="7"/>
  <c r="AY224" i="7"/>
  <c r="AP224" i="7"/>
  <c r="AG224" i="7"/>
  <c r="X224" i="7"/>
  <c r="BH223" i="7"/>
  <c r="AY223" i="7"/>
  <c r="AP223" i="7"/>
  <c r="AG223" i="7"/>
  <c r="X223" i="7"/>
  <c r="BH222" i="7"/>
  <c r="AY222" i="7"/>
  <c r="AP222" i="7"/>
  <c r="AG222" i="7"/>
  <c r="X222" i="7"/>
  <c r="BH221" i="7"/>
  <c r="AY221" i="7"/>
  <c r="AP221" i="7"/>
  <c r="AG221" i="7"/>
  <c r="X221" i="7"/>
  <c r="BH220" i="7"/>
  <c r="AY220" i="7"/>
  <c r="AP220" i="7"/>
  <c r="AG220" i="7"/>
  <c r="X220" i="7"/>
  <c r="BH219" i="7"/>
  <c r="AY219" i="7"/>
  <c r="AP219" i="7"/>
  <c r="AG219" i="7"/>
  <c r="X219" i="7"/>
  <c r="BH218" i="7"/>
  <c r="AY218" i="7"/>
  <c r="AP218" i="7"/>
  <c r="AG218" i="7"/>
  <c r="X218" i="7"/>
  <c r="BH217" i="7"/>
  <c r="AY217" i="7"/>
  <c r="AP217" i="7"/>
  <c r="AG217" i="7"/>
  <c r="X217" i="7"/>
  <c r="BH216" i="7"/>
  <c r="AY216" i="7"/>
  <c r="AP216" i="7"/>
  <c r="AG216" i="7"/>
  <c r="X216" i="7"/>
  <c r="BH215" i="7"/>
  <c r="AY215" i="7"/>
  <c r="AP215" i="7"/>
  <c r="AG215" i="7"/>
  <c r="X215" i="7"/>
  <c r="BH214" i="7"/>
  <c r="AY214" i="7"/>
  <c r="AP214" i="7"/>
  <c r="AG214" i="7"/>
  <c r="X214" i="7"/>
  <c r="BH213" i="7"/>
  <c r="AY213" i="7"/>
  <c r="AP213" i="7"/>
  <c r="AG213" i="7"/>
  <c r="X213" i="7"/>
  <c r="BH212" i="7"/>
  <c r="AY212" i="7"/>
  <c r="AP212" i="7"/>
  <c r="AG212" i="7"/>
  <c r="X212" i="7"/>
  <c r="H211" i="7"/>
  <c r="G211" i="7"/>
  <c r="BH211" i="7"/>
  <c r="AY211" i="7"/>
  <c r="AP211" i="7"/>
  <c r="AG211" i="7"/>
  <c r="X211" i="7"/>
  <c r="BH210" i="7"/>
  <c r="AY210" i="7"/>
  <c r="AP210" i="7"/>
  <c r="AG210" i="7"/>
  <c r="X210" i="7"/>
  <c r="F210" i="7"/>
  <c r="BH209" i="7"/>
  <c r="AY209" i="7"/>
  <c r="AP209" i="7"/>
  <c r="AG209" i="7"/>
  <c r="X209" i="7"/>
  <c r="F209" i="7"/>
  <c r="BH208" i="7"/>
  <c r="AY208" i="7"/>
  <c r="AP208" i="7"/>
  <c r="AG208" i="7"/>
  <c r="X208" i="7"/>
  <c r="F208" i="7"/>
  <c r="BH207" i="7"/>
  <c r="AY207" i="7"/>
  <c r="AP207" i="7"/>
  <c r="AG207" i="7"/>
  <c r="X207" i="7"/>
  <c r="F207" i="7"/>
  <c r="BH206" i="7"/>
  <c r="AY206" i="7"/>
  <c r="AP206" i="7"/>
  <c r="AG206" i="7"/>
  <c r="X206" i="7"/>
  <c r="F206" i="7"/>
  <c r="BH205" i="7"/>
  <c r="AY205" i="7"/>
  <c r="AP205" i="7"/>
  <c r="AG205" i="7"/>
  <c r="X205" i="7"/>
  <c r="F205" i="7"/>
  <c r="BH204" i="7"/>
  <c r="AY204" i="7"/>
  <c r="AP204" i="7"/>
  <c r="AG204" i="7"/>
  <c r="X204" i="7"/>
  <c r="F204" i="7"/>
  <c r="BH203" i="7"/>
  <c r="AY203" i="7"/>
  <c r="AP203" i="7"/>
  <c r="AG203" i="7"/>
  <c r="X203" i="7"/>
  <c r="Q203" i="7"/>
  <c r="P203" i="7"/>
  <c r="F203" i="7"/>
  <c r="BH202" i="7"/>
  <c r="AY202" i="7"/>
  <c r="AP202" i="7"/>
  <c r="AG202" i="7"/>
  <c r="X202" i="7"/>
  <c r="O202" i="7"/>
  <c r="F202" i="7"/>
  <c r="BH201" i="7"/>
  <c r="AY201" i="7"/>
  <c r="AP201" i="7"/>
  <c r="AG201" i="7"/>
  <c r="X201" i="7"/>
  <c r="O201" i="7"/>
  <c r="F201" i="7"/>
  <c r="BH200" i="7"/>
  <c r="AY200" i="7"/>
  <c r="AP200" i="7"/>
  <c r="AG200" i="7"/>
  <c r="X200" i="7"/>
  <c r="O200" i="7"/>
  <c r="F200" i="7"/>
  <c r="BH199" i="7"/>
  <c r="AY199" i="7"/>
  <c r="AP199" i="7"/>
  <c r="AG199" i="7"/>
  <c r="X199" i="7"/>
  <c r="O199" i="7"/>
  <c r="F199" i="7"/>
  <c r="BH198" i="7"/>
  <c r="AY198" i="7"/>
  <c r="AP198" i="7"/>
  <c r="AG198" i="7"/>
  <c r="X198" i="7"/>
  <c r="O198" i="7"/>
  <c r="F198" i="7"/>
  <c r="BH197" i="7"/>
  <c r="AY197" i="7"/>
  <c r="AP197" i="7"/>
  <c r="AG197" i="7"/>
  <c r="X197" i="7"/>
  <c r="O197" i="7"/>
  <c r="F197" i="7"/>
  <c r="BH196" i="7"/>
  <c r="AY196" i="7"/>
  <c r="AP196" i="7"/>
  <c r="AG196" i="7"/>
  <c r="X196" i="7"/>
  <c r="O196" i="7"/>
  <c r="F196" i="7"/>
  <c r="BH195" i="7"/>
  <c r="AY195" i="7"/>
  <c r="AP195" i="7"/>
  <c r="AG195" i="7"/>
  <c r="X195" i="7"/>
  <c r="O195" i="7"/>
  <c r="F195" i="7"/>
  <c r="BH194" i="7"/>
  <c r="AY194" i="7"/>
  <c r="AP194" i="7"/>
  <c r="AG194" i="7"/>
  <c r="X194" i="7"/>
  <c r="O194" i="7"/>
  <c r="F194" i="7"/>
  <c r="BH193" i="7"/>
  <c r="AY193" i="7"/>
  <c r="AP193" i="7"/>
  <c r="AG193" i="7"/>
  <c r="X193" i="7"/>
  <c r="O193" i="7"/>
  <c r="F193" i="7"/>
  <c r="BH192" i="7"/>
  <c r="AY192" i="7"/>
  <c r="AP192" i="7"/>
  <c r="AG192" i="7"/>
  <c r="X192" i="7"/>
  <c r="O192" i="7"/>
  <c r="F192" i="7"/>
  <c r="BH191" i="7"/>
  <c r="AY191" i="7"/>
  <c r="AP191" i="7"/>
  <c r="AG191" i="7"/>
  <c r="X191" i="7"/>
  <c r="O191" i="7"/>
  <c r="F191" i="7"/>
  <c r="BH190" i="7"/>
  <c r="AY190" i="7"/>
  <c r="AP190" i="7"/>
  <c r="AG190" i="7"/>
  <c r="X190" i="7"/>
  <c r="O190" i="7"/>
  <c r="F190" i="7"/>
  <c r="BH189" i="7"/>
  <c r="AY189" i="7"/>
  <c r="AP189" i="7"/>
  <c r="AG189" i="7"/>
  <c r="X189" i="7"/>
  <c r="O189" i="7"/>
  <c r="F189" i="7"/>
  <c r="BH188" i="7"/>
  <c r="AY188" i="7"/>
  <c r="AP188" i="7"/>
  <c r="AG188" i="7"/>
  <c r="X188" i="7"/>
  <c r="O188" i="7"/>
  <c r="F188" i="7"/>
  <c r="BH187" i="7"/>
  <c r="AY187" i="7"/>
  <c r="AP187" i="7"/>
  <c r="AG187" i="7"/>
  <c r="X187" i="7"/>
  <c r="O187" i="7"/>
  <c r="F187" i="7"/>
  <c r="BH186" i="7"/>
  <c r="AY186" i="7"/>
  <c r="AP186" i="7"/>
  <c r="AG186" i="7"/>
  <c r="X186" i="7"/>
  <c r="O186" i="7"/>
  <c r="F186" i="7"/>
  <c r="BH185" i="7"/>
  <c r="AY185" i="7"/>
  <c r="AP185" i="7"/>
  <c r="AG185" i="7"/>
  <c r="X185" i="7"/>
  <c r="O185" i="7"/>
  <c r="F185" i="7"/>
  <c r="BH184" i="7"/>
  <c r="AY184" i="7"/>
  <c r="AP184" i="7"/>
  <c r="AG184" i="7"/>
  <c r="X184" i="7"/>
  <c r="O184" i="7"/>
  <c r="F184" i="7"/>
  <c r="BH183" i="7"/>
  <c r="AY183" i="7"/>
  <c r="AP183" i="7"/>
  <c r="AG183" i="7"/>
  <c r="X183" i="7"/>
  <c r="O183" i="7"/>
  <c r="F183" i="7"/>
  <c r="BH182" i="7"/>
  <c r="AY182" i="7"/>
  <c r="AP182" i="7"/>
  <c r="AG182" i="7"/>
  <c r="X182" i="7"/>
  <c r="O182" i="7"/>
  <c r="F182" i="7"/>
  <c r="BH181" i="7"/>
  <c r="AY181" i="7"/>
  <c r="AP181" i="7"/>
  <c r="AG181" i="7"/>
  <c r="X181" i="7"/>
  <c r="O181" i="7"/>
  <c r="F181" i="7"/>
  <c r="BH180" i="7"/>
  <c r="AY180" i="7"/>
  <c r="AP180" i="7"/>
  <c r="AG180" i="7"/>
  <c r="X180" i="7"/>
  <c r="O180" i="7"/>
  <c r="F180" i="7"/>
  <c r="BH179" i="7"/>
  <c r="AY179" i="7"/>
  <c r="AP179" i="7"/>
  <c r="AG179" i="7"/>
  <c r="X179" i="7"/>
  <c r="O179" i="7"/>
  <c r="F179" i="7"/>
  <c r="BH178" i="7"/>
  <c r="AY178" i="7"/>
  <c r="AP178" i="7"/>
  <c r="AG178" i="7"/>
  <c r="X178" i="7"/>
  <c r="O178" i="7"/>
  <c r="F178" i="7"/>
  <c r="BH177" i="7"/>
  <c r="AY177" i="7"/>
  <c r="AP177" i="7"/>
  <c r="AG177" i="7"/>
  <c r="X177" i="7"/>
  <c r="O177" i="7"/>
  <c r="F177" i="7"/>
  <c r="BH176" i="7"/>
  <c r="AY176" i="7"/>
  <c r="AP176" i="7"/>
  <c r="AG176" i="7"/>
  <c r="X176" i="7"/>
  <c r="O176" i="7"/>
  <c r="F176" i="7"/>
  <c r="BH175" i="7"/>
  <c r="AY175" i="7"/>
  <c r="AP175" i="7"/>
  <c r="AG175" i="7"/>
  <c r="X175" i="7"/>
  <c r="O175" i="7"/>
  <c r="F175" i="7"/>
  <c r="BH174" i="7"/>
  <c r="AY174" i="7"/>
  <c r="AP174" i="7"/>
  <c r="AG174" i="7"/>
  <c r="X174" i="7"/>
  <c r="O174" i="7"/>
  <c r="F174" i="7"/>
  <c r="BH173" i="7"/>
  <c r="AY173" i="7"/>
  <c r="AP173" i="7"/>
  <c r="AG173" i="7"/>
  <c r="X173" i="7"/>
  <c r="O173" i="7"/>
  <c r="F173" i="7"/>
  <c r="BH172" i="7"/>
  <c r="AY172" i="7"/>
  <c r="AP172" i="7"/>
  <c r="AG172" i="7"/>
  <c r="X172" i="7"/>
  <c r="O172" i="7"/>
  <c r="F172" i="7"/>
  <c r="BH171" i="7"/>
  <c r="AY171" i="7"/>
  <c r="AP171" i="7"/>
  <c r="AG171" i="7"/>
  <c r="X171" i="7"/>
  <c r="O171" i="7"/>
  <c r="F171" i="7"/>
  <c r="BH170" i="7"/>
  <c r="AY170" i="7"/>
  <c r="AP170" i="7"/>
  <c r="AG170" i="7"/>
  <c r="X170" i="7"/>
  <c r="O170" i="7"/>
  <c r="F170" i="7"/>
  <c r="BH169" i="7"/>
  <c r="AY169" i="7"/>
  <c r="AP169" i="7"/>
  <c r="AG169" i="7"/>
  <c r="X169" i="7"/>
  <c r="O169" i="7"/>
  <c r="F169" i="7"/>
  <c r="BH168" i="7"/>
  <c r="AY168" i="7"/>
  <c r="AP168" i="7"/>
  <c r="AG168" i="7"/>
  <c r="X168" i="7"/>
  <c r="O168" i="7"/>
  <c r="F168" i="7"/>
  <c r="BH167" i="7"/>
  <c r="AY167" i="7"/>
  <c r="AP167" i="7"/>
  <c r="AG167" i="7"/>
  <c r="X167" i="7"/>
  <c r="O167" i="7"/>
  <c r="F167" i="7"/>
  <c r="BH166" i="7"/>
  <c r="AY166" i="7"/>
  <c r="AP166" i="7"/>
  <c r="AG166" i="7"/>
  <c r="X166" i="7"/>
  <c r="O166" i="7"/>
  <c r="F166" i="7"/>
  <c r="BH165" i="7"/>
  <c r="AY165" i="7"/>
  <c r="AP165" i="7"/>
  <c r="AG165" i="7"/>
  <c r="X165" i="7"/>
  <c r="O165" i="7"/>
  <c r="F165" i="7"/>
  <c r="BH164" i="7"/>
  <c r="AY164" i="7"/>
  <c r="AP164" i="7"/>
  <c r="AG164" i="7"/>
  <c r="X164" i="7"/>
  <c r="O164" i="7"/>
  <c r="F164" i="7"/>
  <c r="BH163" i="7"/>
  <c r="AY163" i="7"/>
  <c r="AP163" i="7"/>
  <c r="AG163" i="7"/>
  <c r="X163" i="7"/>
  <c r="O163" i="7"/>
  <c r="F163" i="7"/>
  <c r="BH162" i="7"/>
  <c r="AY162" i="7"/>
  <c r="AP162" i="7"/>
  <c r="AG162" i="7"/>
  <c r="X162" i="7"/>
  <c r="O162" i="7"/>
  <c r="F162" i="7"/>
  <c r="BH161" i="7"/>
  <c r="AY161" i="7"/>
  <c r="AP161" i="7"/>
  <c r="AG161" i="7"/>
  <c r="X161" i="7"/>
  <c r="O161" i="7"/>
  <c r="F161" i="7"/>
  <c r="BH160" i="7"/>
  <c r="AY160" i="7"/>
  <c r="AP160" i="7"/>
  <c r="AG160" i="7"/>
  <c r="X160" i="7"/>
  <c r="O160" i="7"/>
  <c r="F160" i="7"/>
  <c r="BH159" i="7"/>
  <c r="AY159" i="7"/>
  <c r="AP159" i="7"/>
  <c r="AG159" i="7"/>
  <c r="X159" i="7"/>
  <c r="O159" i="7"/>
  <c r="F159" i="7"/>
  <c r="BH158" i="7"/>
  <c r="AY158" i="7"/>
  <c r="AP158" i="7"/>
  <c r="AG158" i="7"/>
  <c r="X158" i="7"/>
  <c r="O158" i="7"/>
  <c r="F158" i="7"/>
  <c r="BH157" i="7"/>
  <c r="AY157" i="7"/>
  <c r="AP157" i="7"/>
  <c r="AG157" i="7"/>
  <c r="X157" i="7"/>
  <c r="O157" i="7"/>
  <c r="F157" i="7"/>
  <c r="BH156" i="7"/>
  <c r="AY156" i="7"/>
  <c r="AP156" i="7"/>
  <c r="AG156" i="7"/>
  <c r="X156" i="7"/>
  <c r="O156" i="7"/>
  <c r="F156" i="7"/>
  <c r="BH155" i="7"/>
  <c r="AY155" i="7"/>
  <c r="AP155" i="7"/>
  <c r="AG155" i="7"/>
  <c r="X155" i="7"/>
  <c r="O155" i="7"/>
  <c r="F155" i="7"/>
  <c r="BH154" i="7"/>
  <c r="AY154" i="7"/>
  <c r="AP154" i="7"/>
  <c r="AG154" i="7"/>
  <c r="X154" i="7"/>
  <c r="O154" i="7"/>
  <c r="F154" i="7"/>
  <c r="BH153" i="7"/>
  <c r="AY153" i="7"/>
  <c r="AP153" i="7"/>
  <c r="AG153" i="7"/>
  <c r="X153" i="7"/>
  <c r="O153" i="7"/>
  <c r="F153" i="7"/>
  <c r="BH152" i="7"/>
  <c r="AY152" i="7"/>
  <c r="AP152" i="7"/>
  <c r="AG152" i="7"/>
  <c r="X152" i="7"/>
  <c r="O152" i="7"/>
  <c r="F152" i="7"/>
  <c r="BH151" i="7"/>
  <c r="AY151" i="7"/>
  <c r="AP151" i="7"/>
  <c r="AG151" i="7"/>
  <c r="X151" i="7"/>
  <c r="O151" i="7"/>
  <c r="F151" i="7"/>
  <c r="BH150" i="7"/>
  <c r="AY150" i="7"/>
  <c r="AP150" i="7"/>
  <c r="AG150" i="7"/>
  <c r="X150" i="7"/>
  <c r="O150" i="7"/>
  <c r="F150" i="7"/>
  <c r="BH149" i="7"/>
  <c r="AY149" i="7"/>
  <c r="AP149" i="7"/>
  <c r="AG149" i="7"/>
  <c r="X149" i="7"/>
  <c r="O149" i="7"/>
  <c r="F149" i="7"/>
  <c r="BH148" i="7"/>
  <c r="AY148" i="7"/>
  <c r="AP148" i="7"/>
  <c r="AG148" i="7"/>
  <c r="X148" i="7"/>
  <c r="O148" i="7"/>
  <c r="F148" i="7"/>
  <c r="BH147" i="7"/>
  <c r="AY147" i="7"/>
  <c r="AP147" i="7"/>
  <c r="AG147" i="7"/>
  <c r="X147" i="7"/>
  <c r="O147" i="7"/>
  <c r="F147" i="7"/>
  <c r="BH146" i="7"/>
  <c r="AY146" i="7"/>
  <c r="AP146" i="7"/>
  <c r="AG146" i="7"/>
  <c r="X146" i="7"/>
  <c r="O146" i="7"/>
  <c r="F146" i="7"/>
  <c r="BH145" i="7"/>
  <c r="AY145" i="7"/>
  <c r="AP145" i="7"/>
  <c r="AG145" i="7"/>
  <c r="X145" i="7"/>
  <c r="O145" i="7"/>
  <c r="F145" i="7"/>
  <c r="BH144" i="7"/>
  <c r="AY144" i="7"/>
  <c r="AP144" i="7"/>
  <c r="AG144" i="7"/>
  <c r="X144" i="7"/>
  <c r="O144" i="7"/>
  <c r="F144" i="7"/>
  <c r="BH143" i="7"/>
  <c r="AY143" i="7"/>
  <c r="AP143" i="7"/>
  <c r="AG143" i="7"/>
  <c r="X143" i="7"/>
  <c r="O143" i="7"/>
  <c r="F143" i="7"/>
  <c r="BH142" i="7"/>
  <c r="AY142" i="7"/>
  <c r="AP142" i="7"/>
  <c r="AG142" i="7"/>
  <c r="X142" i="7"/>
  <c r="O142" i="7"/>
  <c r="F142" i="7"/>
  <c r="BH141" i="7"/>
  <c r="AY141" i="7"/>
  <c r="AP141" i="7"/>
  <c r="AG141" i="7"/>
  <c r="X141" i="7"/>
  <c r="O141" i="7"/>
  <c r="F141" i="7"/>
  <c r="BH140" i="7"/>
  <c r="AY140" i="7"/>
  <c r="AP140" i="7"/>
  <c r="AG140" i="7"/>
  <c r="X140" i="7"/>
  <c r="O140" i="7"/>
  <c r="F140" i="7"/>
  <c r="BH139" i="7"/>
  <c r="AY139" i="7"/>
  <c r="AP139" i="7"/>
  <c r="AG139" i="7"/>
  <c r="X139" i="7"/>
  <c r="O139" i="7"/>
  <c r="F139" i="7"/>
  <c r="BH138" i="7"/>
  <c r="AY138" i="7"/>
  <c r="AP138" i="7"/>
  <c r="AG138" i="7"/>
  <c r="X138" i="7"/>
  <c r="O138" i="7"/>
  <c r="F138" i="7"/>
  <c r="BH137" i="7"/>
  <c r="AY137" i="7"/>
  <c r="AP137" i="7"/>
  <c r="AG137" i="7"/>
  <c r="X137" i="7"/>
  <c r="O137" i="7"/>
  <c r="F137" i="7"/>
  <c r="BH136" i="7"/>
  <c r="AY136" i="7"/>
  <c r="AP136" i="7"/>
  <c r="AG136" i="7"/>
  <c r="X136" i="7"/>
  <c r="O136" i="7"/>
  <c r="F136" i="7"/>
  <c r="BH135" i="7"/>
  <c r="AY135" i="7"/>
  <c r="AP135" i="7"/>
  <c r="AG135" i="7"/>
  <c r="X135" i="7"/>
  <c r="O135" i="7"/>
  <c r="F135" i="7"/>
  <c r="BH134" i="7"/>
  <c r="AY134" i="7"/>
  <c r="AP134" i="7"/>
  <c r="AG134" i="7"/>
  <c r="X134" i="7"/>
  <c r="O134" i="7"/>
  <c r="F134" i="7"/>
  <c r="BH133" i="7"/>
  <c r="AY133" i="7"/>
  <c r="AP133" i="7"/>
  <c r="AG133" i="7"/>
  <c r="X133" i="7"/>
  <c r="O133" i="7"/>
  <c r="F133" i="7"/>
  <c r="BH132" i="7"/>
  <c r="AY132" i="7"/>
  <c r="AP132" i="7"/>
  <c r="AG132" i="7"/>
  <c r="X132" i="7"/>
  <c r="O132" i="7"/>
  <c r="F132" i="7"/>
  <c r="BH131" i="7"/>
  <c r="AY131" i="7"/>
  <c r="AP131" i="7"/>
  <c r="AG131" i="7"/>
  <c r="X131" i="7"/>
  <c r="O131" i="7"/>
  <c r="F131" i="7"/>
  <c r="BH130" i="7"/>
  <c r="AY130" i="7"/>
  <c r="AP130" i="7"/>
  <c r="AG130" i="7"/>
  <c r="X130" i="7"/>
  <c r="O130" i="7"/>
  <c r="F130" i="7"/>
  <c r="BH129" i="7"/>
  <c r="AY129" i="7"/>
  <c r="AP129" i="7"/>
  <c r="AG129" i="7"/>
  <c r="X129" i="7"/>
  <c r="O129" i="7"/>
  <c r="F129" i="7"/>
  <c r="BH128" i="7"/>
  <c r="AY128" i="7"/>
  <c r="AP128" i="7"/>
  <c r="AG128" i="7"/>
  <c r="X128" i="7"/>
  <c r="O128" i="7"/>
  <c r="F128" i="7"/>
  <c r="BH127" i="7"/>
  <c r="AY127" i="7"/>
  <c r="AP127" i="7"/>
  <c r="AG127" i="7"/>
  <c r="X127" i="7"/>
  <c r="O127" i="7"/>
  <c r="F127" i="7"/>
  <c r="BH126" i="7"/>
  <c r="AY126" i="7"/>
  <c r="AP126" i="7"/>
  <c r="AG126" i="7"/>
  <c r="X126" i="7"/>
  <c r="O126" i="7"/>
  <c r="F126" i="7"/>
  <c r="BH125" i="7"/>
  <c r="AY125" i="7"/>
  <c r="AP125" i="7"/>
  <c r="AG125" i="7"/>
  <c r="X125" i="7"/>
  <c r="O125" i="7"/>
  <c r="F125" i="7"/>
  <c r="BH124" i="7"/>
  <c r="AY124" i="7"/>
  <c r="AP124" i="7"/>
  <c r="AG124" i="7"/>
  <c r="X124" i="7"/>
  <c r="O124" i="7"/>
  <c r="F124" i="7"/>
  <c r="BH123" i="7"/>
  <c r="AY123" i="7"/>
  <c r="AP123" i="7"/>
  <c r="AG123" i="7"/>
  <c r="X123" i="7"/>
  <c r="O123" i="7"/>
  <c r="F123" i="7"/>
  <c r="BH122" i="7"/>
  <c r="AY122" i="7"/>
  <c r="AP122" i="7"/>
  <c r="AG122" i="7"/>
  <c r="X122" i="7"/>
  <c r="O122" i="7"/>
  <c r="F122" i="7"/>
  <c r="BH121" i="7"/>
  <c r="AY121" i="7"/>
  <c r="AP121" i="7"/>
  <c r="AG121" i="7"/>
  <c r="X121" i="7"/>
  <c r="O121" i="7"/>
  <c r="F121" i="7"/>
  <c r="BH120" i="7"/>
  <c r="AY120" i="7"/>
  <c r="AP120" i="7"/>
  <c r="AG120" i="7"/>
  <c r="X120" i="7"/>
  <c r="O120" i="7"/>
  <c r="F120" i="7"/>
  <c r="BH119" i="7"/>
  <c r="AY119" i="7"/>
  <c r="AP119" i="7"/>
  <c r="AG119" i="7"/>
  <c r="X119" i="7"/>
  <c r="O119" i="7"/>
  <c r="F119" i="7"/>
  <c r="BH118" i="7"/>
  <c r="AY118" i="7"/>
  <c r="AP118" i="7"/>
  <c r="AG118" i="7"/>
  <c r="X118" i="7"/>
  <c r="O118" i="7"/>
  <c r="F118" i="7"/>
  <c r="BH117" i="7"/>
  <c r="AY117" i="7"/>
  <c r="AP117" i="7"/>
  <c r="AG117" i="7"/>
  <c r="X117" i="7"/>
  <c r="O117" i="7"/>
  <c r="F117" i="7"/>
  <c r="BH116" i="7"/>
  <c r="AY116" i="7"/>
  <c r="AP116" i="7"/>
  <c r="AG116" i="7"/>
  <c r="X116" i="7"/>
  <c r="O116" i="7"/>
  <c r="F116" i="7"/>
  <c r="BH115" i="7"/>
  <c r="AY115" i="7"/>
  <c r="AP115" i="7"/>
  <c r="AG115" i="7"/>
  <c r="X115" i="7"/>
  <c r="O115" i="7"/>
  <c r="F115" i="7"/>
  <c r="BH114" i="7"/>
  <c r="AY114" i="7"/>
  <c r="AP114" i="7"/>
  <c r="AG114" i="7"/>
  <c r="X114" i="7"/>
  <c r="O114" i="7"/>
  <c r="F114" i="7"/>
  <c r="BH113" i="7"/>
  <c r="AY113" i="7"/>
  <c r="AP113" i="7"/>
  <c r="AG113" i="7"/>
  <c r="X113" i="7"/>
  <c r="O113" i="7"/>
  <c r="F113" i="7"/>
  <c r="BH112" i="7"/>
  <c r="AY112" i="7"/>
  <c r="AP112" i="7"/>
  <c r="AG112" i="7"/>
  <c r="X112" i="7"/>
  <c r="O112" i="7"/>
  <c r="F112" i="7"/>
  <c r="BH111" i="7"/>
  <c r="AY111" i="7"/>
  <c r="AP111" i="7"/>
  <c r="AG111" i="7"/>
  <c r="X111" i="7"/>
  <c r="O111" i="7"/>
  <c r="F111" i="7"/>
  <c r="BH110" i="7"/>
  <c r="AY110" i="7"/>
  <c r="AP110" i="7"/>
  <c r="AG110" i="7"/>
  <c r="X110" i="7"/>
  <c r="O110" i="7"/>
  <c r="F110" i="7"/>
  <c r="BH109" i="7"/>
  <c r="AY109" i="7"/>
  <c r="AP109" i="7"/>
  <c r="AG109" i="7"/>
  <c r="X109" i="7"/>
  <c r="O109" i="7"/>
  <c r="F109" i="7"/>
  <c r="BH108" i="7"/>
  <c r="AY108" i="7"/>
  <c r="AP108" i="7"/>
  <c r="AG108" i="7"/>
  <c r="X108" i="7"/>
  <c r="O108" i="7"/>
  <c r="F108" i="7"/>
  <c r="BH107" i="7"/>
  <c r="AY107" i="7"/>
  <c r="AP107" i="7"/>
  <c r="AG107" i="7"/>
  <c r="X107" i="7"/>
  <c r="O107" i="7"/>
  <c r="F107" i="7"/>
  <c r="BH106" i="7"/>
  <c r="AY106" i="7"/>
  <c r="AP106" i="7"/>
  <c r="AG106" i="7"/>
  <c r="X106" i="7"/>
  <c r="O106" i="7"/>
  <c r="F106" i="7"/>
  <c r="BH105" i="7"/>
  <c r="AY105" i="7"/>
  <c r="AP105" i="7"/>
  <c r="AG105" i="7"/>
  <c r="X105" i="7"/>
  <c r="O105" i="7"/>
  <c r="F105" i="7"/>
  <c r="BH104" i="7"/>
  <c r="AY104" i="7"/>
  <c r="AP104" i="7"/>
  <c r="AG104" i="7"/>
  <c r="X104" i="7"/>
  <c r="O104" i="7"/>
  <c r="F104" i="7"/>
  <c r="BH103" i="7"/>
  <c r="AY103" i="7"/>
  <c r="AP103" i="7"/>
  <c r="AG103" i="7"/>
  <c r="X103" i="7"/>
  <c r="O103" i="7"/>
  <c r="F103" i="7"/>
  <c r="BH102" i="7"/>
  <c r="AY102" i="7"/>
  <c r="AP102" i="7"/>
  <c r="AG102" i="7"/>
  <c r="X102" i="7"/>
  <c r="O102" i="7"/>
  <c r="F102" i="7"/>
  <c r="BH101" i="7"/>
  <c r="AY101" i="7"/>
  <c r="AP101" i="7"/>
  <c r="AG101" i="7"/>
  <c r="X101" i="7"/>
  <c r="O101" i="7"/>
  <c r="F101" i="7"/>
  <c r="BH100" i="7"/>
  <c r="AY100" i="7"/>
  <c r="AP100" i="7"/>
  <c r="AG100" i="7"/>
  <c r="X100" i="7"/>
  <c r="O100" i="7"/>
  <c r="F100" i="7"/>
  <c r="BH99" i="7"/>
  <c r="AY99" i="7"/>
  <c r="AP99" i="7"/>
  <c r="AG99" i="7"/>
  <c r="X99" i="7"/>
  <c r="O99" i="7"/>
  <c r="F99" i="7"/>
  <c r="BH98" i="7"/>
  <c r="AY98" i="7"/>
  <c r="AP98" i="7"/>
  <c r="AG98" i="7"/>
  <c r="X98" i="7"/>
  <c r="O98" i="7"/>
  <c r="F98" i="7"/>
  <c r="BH97" i="7"/>
  <c r="AY97" i="7"/>
  <c r="AP97" i="7"/>
  <c r="AG97" i="7"/>
  <c r="X97" i="7"/>
  <c r="O97" i="7"/>
  <c r="F97" i="7"/>
  <c r="BH96" i="7"/>
  <c r="AY96" i="7"/>
  <c r="AP96" i="7"/>
  <c r="AG96" i="7"/>
  <c r="X96" i="7"/>
  <c r="O96" i="7"/>
  <c r="F96" i="7"/>
  <c r="BH95" i="7"/>
  <c r="AY95" i="7"/>
  <c r="AP95" i="7"/>
  <c r="AG95" i="7"/>
  <c r="X95" i="7"/>
  <c r="O95" i="7"/>
  <c r="F95" i="7"/>
  <c r="BH94" i="7"/>
  <c r="AY94" i="7"/>
  <c r="AP94" i="7"/>
  <c r="AG94" i="7"/>
  <c r="X94" i="7"/>
  <c r="O94" i="7"/>
  <c r="F94" i="7"/>
  <c r="BH93" i="7"/>
  <c r="AY93" i="7"/>
  <c r="AP93" i="7"/>
  <c r="AG93" i="7"/>
  <c r="X93" i="7"/>
  <c r="O93" i="7"/>
  <c r="F93" i="7"/>
  <c r="BH92" i="7"/>
  <c r="AY92" i="7"/>
  <c r="AP92" i="7"/>
  <c r="AG92" i="7"/>
  <c r="X92" i="7"/>
  <c r="O92" i="7"/>
  <c r="F92" i="7"/>
  <c r="BH91" i="7"/>
  <c r="AY91" i="7"/>
  <c r="AP91" i="7"/>
  <c r="AG91" i="7"/>
  <c r="X91" i="7"/>
  <c r="O91" i="7"/>
  <c r="F91" i="7"/>
  <c r="BH90" i="7"/>
  <c r="AY90" i="7"/>
  <c r="AP90" i="7"/>
  <c r="AG90" i="7"/>
  <c r="X90" i="7"/>
  <c r="O90" i="7"/>
  <c r="F90" i="7"/>
  <c r="BH89" i="7"/>
  <c r="AY89" i="7"/>
  <c r="AP89" i="7"/>
  <c r="AG89" i="7"/>
  <c r="X89" i="7"/>
  <c r="O89" i="7"/>
  <c r="F89" i="7"/>
  <c r="BH88" i="7"/>
  <c r="AY88" i="7"/>
  <c r="AP88" i="7"/>
  <c r="AG88" i="7"/>
  <c r="X88" i="7"/>
  <c r="O88" i="7"/>
  <c r="F88" i="7"/>
  <c r="BH87" i="7"/>
  <c r="AY87" i="7"/>
  <c r="AP87" i="7"/>
  <c r="AG87" i="7"/>
  <c r="X87" i="7"/>
  <c r="O87" i="7"/>
  <c r="F87" i="7"/>
  <c r="BH86" i="7"/>
  <c r="AY86" i="7"/>
  <c r="AP86" i="7"/>
  <c r="AG86" i="7"/>
  <c r="X86" i="7"/>
  <c r="O86" i="7"/>
  <c r="F86" i="7"/>
  <c r="BH85" i="7"/>
  <c r="AY85" i="7"/>
  <c r="AP85" i="7"/>
  <c r="AG85" i="7"/>
  <c r="X85" i="7"/>
  <c r="O85" i="7"/>
  <c r="F85" i="7"/>
  <c r="BH84" i="7"/>
  <c r="AY84" i="7"/>
  <c r="AP84" i="7"/>
  <c r="AG84" i="7"/>
  <c r="X84" i="7"/>
  <c r="O84" i="7"/>
  <c r="F84" i="7"/>
  <c r="BH83" i="7"/>
  <c r="AY83" i="7"/>
  <c r="AP83" i="7"/>
  <c r="AG83" i="7"/>
  <c r="X83" i="7"/>
  <c r="O83" i="7"/>
  <c r="F83" i="7"/>
  <c r="BH82" i="7"/>
  <c r="AY82" i="7"/>
  <c r="AP82" i="7"/>
  <c r="AG82" i="7"/>
  <c r="X82" i="7"/>
  <c r="O82" i="7"/>
  <c r="F82" i="7"/>
  <c r="BH81" i="7"/>
  <c r="AY81" i="7"/>
  <c r="AP81" i="7"/>
  <c r="AG81" i="7"/>
  <c r="X81" i="7"/>
  <c r="O81" i="7"/>
  <c r="F81" i="7"/>
  <c r="BH80" i="7"/>
  <c r="AY80" i="7"/>
  <c r="AP80" i="7"/>
  <c r="AG80" i="7"/>
  <c r="X80" i="7"/>
  <c r="O80" i="7"/>
  <c r="F80" i="7"/>
  <c r="BH79" i="7"/>
  <c r="AY79" i="7"/>
  <c r="AP79" i="7"/>
  <c r="AG79" i="7"/>
  <c r="X79" i="7"/>
  <c r="O79" i="7"/>
  <c r="F79" i="7"/>
  <c r="BH78" i="7"/>
  <c r="AY78" i="7"/>
  <c r="AP78" i="7"/>
  <c r="AG78" i="7"/>
  <c r="X78" i="7"/>
  <c r="O78" i="7"/>
  <c r="F78" i="7"/>
  <c r="BH77" i="7"/>
  <c r="AY77" i="7"/>
  <c r="AP77" i="7"/>
  <c r="AG77" i="7"/>
  <c r="X77" i="7"/>
  <c r="O77" i="7"/>
  <c r="F77" i="7"/>
  <c r="BH76" i="7"/>
  <c r="AY76" i="7"/>
  <c r="AP76" i="7"/>
  <c r="AG76" i="7"/>
  <c r="X76" i="7"/>
  <c r="O76" i="7"/>
  <c r="F76" i="7"/>
  <c r="BH75" i="7"/>
  <c r="AY75" i="7"/>
  <c r="AP75" i="7"/>
  <c r="AG75" i="7"/>
  <c r="X75" i="7"/>
  <c r="O75" i="7"/>
  <c r="F75" i="7"/>
  <c r="BH74" i="7"/>
  <c r="AY74" i="7"/>
  <c r="AP74" i="7"/>
  <c r="AG74" i="7"/>
  <c r="X74" i="7"/>
  <c r="O74" i="7"/>
  <c r="F74" i="7"/>
  <c r="BH73" i="7"/>
  <c r="AY73" i="7"/>
  <c r="AP73" i="7"/>
  <c r="AG73" i="7"/>
  <c r="X73" i="7"/>
  <c r="O73" i="7"/>
  <c r="F73" i="7"/>
  <c r="BH72" i="7"/>
  <c r="AY72" i="7"/>
  <c r="AP72" i="7"/>
  <c r="AG72" i="7"/>
  <c r="X72" i="7"/>
  <c r="O72" i="7"/>
  <c r="F72" i="7"/>
  <c r="BH71" i="7"/>
  <c r="AY71" i="7"/>
  <c r="AP71" i="7"/>
  <c r="AG71" i="7"/>
  <c r="X71" i="7"/>
  <c r="O71" i="7"/>
  <c r="F71" i="7"/>
  <c r="BH70" i="7"/>
  <c r="AY70" i="7"/>
  <c r="AP70" i="7"/>
  <c r="AG70" i="7"/>
  <c r="X70" i="7"/>
  <c r="O70" i="7"/>
  <c r="F70" i="7"/>
  <c r="BH69" i="7"/>
  <c r="AY69" i="7"/>
  <c r="AP69" i="7"/>
  <c r="AG69" i="7"/>
  <c r="X69" i="7"/>
  <c r="O69" i="7"/>
  <c r="F69" i="7"/>
  <c r="BH68" i="7"/>
  <c r="AY68" i="7"/>
  <c r="AP68" i="7"/>
  <c r="AG68" i="7"/>
  <c r="X68" i="7"/>
  <c r="O68" i="7"/>
  <c r="F68" i="7"/>
  <c r="BH67" i="7"/>
  <c r="AY67" i="7"/>
  <c r="AP67" i="7"/>
  <c r="AG67" i="7"/>
  <c r="X67" i="7"/>
  <c r="O67" i="7"/>
  <c r="F67" i="7"/>
  <c r="BH66" i="7"/>
  <c r="AY66" i="7"/>
  <c r="AP66" i="7"/>
  <c r="AG66" i="7"/>
  <c r="X66" i="7"/>
  <c r="O66" i="7"/>
  <c r="F66" i="7"/>
  <c r="BH65" i="7"/>
  <c r="AY65" i="7"/>
  <c r="AP65" i="7"/>
  <c r="AG65" i="7"/>
  <c r="X65" i="7"/>
  <c r="O65" i="7"/>
  <c r="F65" i="7"/>
  <c r="BH64" i="7"/>
  <c r="AY64" i="7"/>
  <c r="AP64" i="7"/>
  <c r="AG64" i="7"/>
  <c r="X64" i="7"/>
  <c r="O64" i="7"/>
  <c r="F64" i="7"/>
  <c r="BH63" i="7"/>
  <c r="AY63" i="7"/>
  <c r="AP63" i="7"/>
  <c r="AG63" i="7"/>
  <c r="X63" i="7"/>
  <c r="O63" i="7"/>
  <c r="F63" i="7"/>
  <c r="BH62" i="7"/>
  <c r="AY62" i="7"/>
  <c r="AP62" i="7"/>
  <c r="AG62" i="7"/>
  <c r="X62" i="7"/>
  <c r="O62" i="7"/>
  <c r="F62" i="7"/>
  <c r="BH61" i="7"/>
  <c r="AY61" i="7"/>
  <c r="AP61" i="7"/>
  <c r="AG61" i="7"/>
  <c r="X61" i="7"/>
  <c r="O61" i="7"/>
  <c r="F61" i="7"/>
  <c r="BH60" i="7"/>
  <c r="AY60" i="7"/>
  <c r="AP60" i="7"/>
  <c r="AG60" i="7"/>
  <c r="X60" i="7"/>
  <c r="O60" i="7"/>
  <c r="F60" i="7"/>
  <c r="BH59" i="7"/>
  <c r="AY59" i="7"/>
  <c r="AP59" i="7"/>
  <c r="AG59" i="7"/>
  <c r="X59" i="7"/>
  <c r="O59" i="7"/>
  <c r="F59" i="7"/>
  <c r="BH58" i="7"/>
  <c r="AY58" i="7"/>
  <c r="AP58" i="7"/>
  <c r="AG58" i="7"/>
  <c r="X58" i="7"/>
  <c r="O58" i="7"/>
  <c r="F58" i="7"/>
  <c r="BH57" i="7"/>
  <c r="AY57" i="7"/>
  <c r="AP57" i="7"/>
  <c r="AG57" i="7"/>
  <c r="X57" i="7"/>
  <c r="O57" i="7"/>
  <c r="F57" i="7"/>
  <c r="BH56" i="7"/>
  <c r="AY56" i="7"/>
  <c r="AP56" i="7"/>
  <c r="AG56" i="7"/>
  <c r="X56" i="7"/>
  <c r="O56" i="7"/>
  <c r="F56" i="7"/>
  <c r="BH55" i="7"/>
  <c r="AY55" i="7"/>
  <c r="AP55" i="7"/>
  <c r="AG55" i="7"/>
  <c r="X55" i="7"/>
  <c r="O55" i="7"/>
  <c r="F55" i="7"/>
  <c r="BH54" i="7"/>
  <c r="AY54" i="7"/>
  <c r="AP54" i="7"/>
  <c r="AG54" i="7"/>
  <c r="X54" i="7"/>
  <c r="O54" i="7"/>
  <c r="F54" i="7"/>
  <c r="BH53" i="7"/>
  <c r="AY53" i="7"/>
  <c r="AP53" i="7"/>
  <c r="AG53" i="7"/>
  <c r="X53" i="7"/>
  <c r="O53" i="7"/>
  <c r="F53" i="7"/>
  <c r="BH52" i="7"/>
  <c r="AY52" i="7"/>
  <c r="AP52" i="7"/>
  <c r="AG52" i="7"/>
  <c r="X52" i="7"/>
  <c r="O52" i="7"/>
  <c r="F52" i="7"/>
  <c r="BH51" i="7"/>
  <c r="AY51" i="7"/>
  <c r="AP51" i="7"/>
  <c r="AG51" i="7"/>
  <c r="X51" i="7"/>
  <c r="O51" i="7"/>
  <c r="F51" i="7"/>
  <c r="BH50" i="7"/>
  <c r="AY50" i="7"/>
  <c r="AP50" i="7"/>
  <c r="AG50" i="7"/>
  <c r="X50" i="7"/>
  <c r="O50" i="7"/>
  <c r="F50" i="7"/>
  <c r="BH49" i="7"/>
  <c r="AY49" i="7"/>
  <c r="AP49" i="7"/>
  <c r="AG49" i="7"/>
  <c r="X49" i="7"/>
  <c r="O49" i="7"/>
  <c r="F49" i="7"/>
  <c r="BH48" i="7"/>
  <c r="AY48" i="7"/>
  <c r="AP48" i="7"/>
  <c r="AG48" i="7"/>
  <c r="X48" i="7"/>
  <c r="O48" i="7"/>
  <c r="F48" i="7"/>
  <c r="BH47" i="7"/>
  <c r="AY47" i="7"/>
  <c r="AP47" i="7"/>
  <c r="AG47" i="7"/>
  <c r="X47" i="7"/>
  <c r="O47" i="7"/>
  <c r="F47" i="7"/>
  <c r="BH46" i="7"/>
  <c r="AY46" i="7"/>
  <c r="AP46" i="7"/>
  <c r="AG46" i="7"/>
  <c r="X46" i="7"/>
  <c r="O46" i="7"/>
  <c r="F46" i="7"/>
  <c r="BH45" i="7"/>
  <c r="AY45" i="7"/>
  <c r="AP45" i="7"/>
  <c r="AG45" i="7"/>
  <c r="X45" i="7"/>
  <c r="O45" i="7"/>
  <c r="F45" i="7"/>
  <c r="BH44" i="7"/>
  <c r="AY44" i="7"/>
  <c r="AP44" i="7"/>
  <c r="AG44" i="7"/>
  <c r="X44" i="7"/>
  <c r="O44" i="7"/>
  <c r="F44" i="7"/>
  <c r="BH43" i="7"/>
  <c r="AY43" i="7"/>
  <c r="AP43" i="7"/>
  <c r="AG43" i="7"/>
  <c r="X43" i="7"/>
  <c r="O43" i="7"/>
  <c r="F43" i="7"/>
  <c r="BH42" i="7"/>
  <c r="AY42" i="7"/>
  <c r="AP42" i="7"/>
  <c r="AG42" i="7"/>
  <c r="X42" i="7"/>
  <c r="O42" i="7"/>
  <c r="F42" i="7"/>
  <c r="BH41" i="7"/>
  <c r="AY41" i="7"/>
  <c r="AP41" i="7"/>
  <c r="AG41" i="7"/>
  <c r="X41" i="7"/>
  <c r="O41" i="7"/>
  <c r="F41" i="7"/>
  <c r="BH40" i="7"/>
  <c r="AY40" i="7"/>
  <c r="AP40" i="7"/>
  <c r="AG40" i="7"/>
  <c r="X40" i="7"/>
  <c r="O40" i="7"/>
  <c r="F40" i="7"/>
  <c r="BH39" i="7"/>
  <c r="AY39" i="7"/>
  <c r="AP39" i="7"/>
  <c r="AG39" i="7"/>
  <c r="X39" i="7"/>
  <c r="O39" i="7"/>
  <c r="F39" i="7"/>
  <c r="BH38" i="7"/>
  <c r="AY38" i="7"/>
  <c r="AP38" i="7"/>
  <c r="AG38" i="7"/>
  <c r="X38" i="7"/>
  <c r="O38" i="7"/>
  <c r="F38" i="7"/>
  <c r="BH37" i="7"/>
  <c r="AY37" i="7"/>
  <c r="AP37" i="7"/>
  <c r="AG37" i="7"/>
  <c r="X37" i="7"/>
  <c r="O37" i="7"/>
  <c r="F37" i="7"/>
  <c r="BH36" i="7"/>
  <c r="AY36" i="7"/>
  <c r="AP36" i="7"/>
  <c r="AG36" i="7"/>
  <c r="X36" i="7"/>
  <c r="O36" i="7"/>
  <c r="F36" i="7"/>
  <c r="BH35" i="7"/>
  <c r="AY35" i="7"/>
  <c r="AP35" i="7"/>
  <c r="AG35" i="7"/>
  <c r="X35" i="7"/>
  <c r="O35" i="7"/>
  <c r="F35" i="7"/>
  <c r="BH34" i="7"/>
  <c r="AY34" i="7"/>
  <c r="AP34" i="7"/>
  <c r="AG34" i="7"/>
  <c r="X34" i="7"/>
  <c r="O34" i="7"/>
  <c r="F34" i="7"/>
  <c r="BH33" i="7"/>
  <c r="AY33" i="7"/>
  <c r="AP33" i="7"/>
  <c r="AG33" i="7"/>
  <c r="X33" i="7"/>
  <c r="O33" i="7"/>
  <c r="F33" i="7"/>
  <c r="BH32" i="7"/>
  <c r="AY32" i="7"/>
  <c r="AP32" i="7"/>
  <c r="AG32" i="7"/>
  <c r="X32" i="7"/>
  <c r="O32" i="7"/>
  <c r="F32" i="7"/>
  <c r="BH31" i="7"/>
  <c r="AY31" i="7"/>
  <c r="AP31" i="7"/>
  <c r="AG31" i="7"/>
  <c r="X31" i="7"/>
  <c r="O31" i="7"/>
  <c r="F31" i="7"/>
  <c r="BH30" i="7"/>
  <c r="AY30" i="7"/>
  <c r="AP30" i="7"/>
  <c r="AG30" i="7"/>
  <c r="X30" i="7"/>
  <c r="O30" i="7"/>
  <c r="F30" i="7"/>
  <c r="BH29" i="7"/>
  <c r="AY29" i="7"/>
  <c r="AP29" i="7"/>
  <c r="AG29" i="7"/>
  <c r="X29" i="7"/>
  <c r="O29" i="7"/>
  <c r="F29" i="7"/>
  <c r="BH28" i="7"/>
  <c r="AY28" i="7"/>
  <c r="AP28" i="7"/>
  <c r="AG28" i="7"/>
  <c r="X28" i="7"/>
  <c r="O28" i="7"/>
  <c r="F28" i="7"/>
  <c r="BH27" i="7"/>
  <c r="AY27" i="7"/>
  <c r="AP27" i="7"/>
  <c r="AG27" i="7"/>
  <c r="X27" i="7"/>
  <c r="O27" i="7"/>
  <c r="F27" i="7"/>
  <c r="BH26" i="7"/>
  <c r="AY26" i="7"/>
  <c r="AP26" i="7"/>
  <c r="AG26" i="7"/>
  <c r="X26" i="7"/>
  <c r="O26" i="7"/>
  <c r="F26" i="7"/>
  <c r="BH25" i="7"/>
  <c r="AY25" i="7"/>
  <c r="AP25" i="7"/>
  <c r="AG25" i="7"/>
  <c r="X25" i="7"/>
  <c r="O25" i="7"/>
  <c r="F25" i="7"/>
  <c r="BH24" i="7"/>
  <c r="AY24" i="7"/>
  <c r="AP24" i="7"/>
  <c r="AG24" i="7"/>
  <c r="X24" i="7"/>
  <c r="O24" i="7"/>
  <c r="F24" i="7"/>
  <c r="BH23" i="7"/>
  <c r="AY23" i="7"/>
  <c r="AP23" i="7"/>
  <c r="AG23" i="7"/>
  <c r="X23" i="7"/>
  <c r="O23" i="7"/>
  <c r="F23" i="7"/>
  <c r="BH22" i="7"/>
  <c r="AY22" i="7"/>
  <c r="AP22" i="7"/>
  <c r="AG22" i="7"/>
  <c r="X22" i="7"/>
  <c r="O22" i="7"/>
  <c r="F22" i="7"/>
  <c r="BH21" i="7"/>
  <c r="AY21" i="7"/>
  <c r="AP21" i="7"/>
  <c r="AG21" i="7"/>
  <c r="X21" i="7"/>
  <c r="O21" i="7"/>
  <c r="F21" i="7"/>
  <c r="BH20" i="7"/>
  <c r="AY20" i="7"/>
  <c r="AP20" i="7"/>
  <c r="AG20" i="7"/>
  <c r="X20" i="7"/>
  <c r="O20" i="7"/>
  <c r="F20" i="7"/>
  <c r="BH19" i="7"/>
  <c r="AY19" i="7"/>
  <c r="AP19" i="7"/>
  <c r="AG19" i="7"/>
  <c r="X19" i="7"/>
  <c r="O19" i="7"/>
  <c r="F19" i="7"/>
  <c r="BH18" i="7"/>
  <c r="AY18" i="7"/>
  <c r="AP18" i="7"/>
  <c r="AG18" i="7"/>
  <c r="X18" i="7"/>
  <c r="O18" i="7"/>
  <c r="F18" i="7"/>
  <c r="BH17" i="7"/>
  <c r="AY17" i="7"/>
  <c r="AP17" i="7"/>
  <c r="AG17" i="7"/>
  <c r="X17" i="7"/>
  <c r="O17" i="7"/>
  <c r="F17" i="7"/>
  <c r="BH16" i="7"/>
  <c r="AY16" i="7"/>
  <c r="AP16" i="7"/>
  <c r="AG16" i="7"/>
  <c r="X16" i="7"/>
  <c r="O16" i="7"/>
  <c r="F16" i="7"/>
  <c r="BH15" i="7"/>
  <c r="AY15" i="7"/>
  <c r="AP15" i="7"/>
  <c r="AG15" i="7"/>
  <c r="X15" i="7"/>
  <c r="O15" i="7"/>
  <c r="F15" i="7"/>
  <c r="BH14" i="7"/>
  <c r="AY14" i="7"/>
  <c r="AP14" i="7"/>
  <c r="AG14" i="7"/>
  <c r="X14" i="7"/>
  <c r="O14" i="7"/>
  <c r="F14" i="7"/>
  <c r="BH13" i="7"/>
  <c r="AY13" i="7"/>
  <c r="AP13" i="7"/>
  <c r="AG13" i="7"/>
  <c r="X13" i="7"/>
  <c r="O13" i="7"/>
  <c r="F13" i="7"/>
  <c r="BH12" i="7"/>
  <c r="AY12" i="7"/>
  <c r="AP12" i="7"/>
  <c r="AG12" i="7"/>
  <c r="X12" i="7"/>
  <c r="O12" i="7"/>
  <c r="F12" i="7"/>
  <c r="BH11" i="7"/>
  <c r="AY11" i="7"/>
  <c r="AP11" i="7"/>
  <c r="AG11" i="7"/>
  <c r="X11" i="7"/>
  <c r="O11" i="7"/>
  <c r="F11" i="7"/>
  <c r="BH10" i="7"/>
  <c r="AY10" i="7"/>
  <c r="AP10" i="7"/>
  <c r="AG10" i="7"/>
  <c r="X10" i="7"/>
  <c r="O10" i="7"/>
  <c r="F10" i="7"/>
  <c r="BH9" i="7"/>
  <c r="AY9" i="7"/>
  <c r="AP9" i="7"/>
  <c r="AG9" i="7"/>
  <c r="X9" i="7"/>
  <c r="O9" i="7"/>
  <c r="F9" i="7"/>
  <c r="BH8" i="7"/>
  <c r="AY8" i="7"/>
  <c r="AP8" i="7"/>
  <c r="AG8" i="7"/>
  <c r="X8" i="7"/>
  <c r="O8" i="7"/>
  <c r="F8" i="7"/>
  <c r="BH7" i="7"/>
  <c r="AY7" i="7"/>
  <c r="AP7" i="7"/>
  <c r="AG7" i="7"/>
  <c r="X7" i="7"/>
  <c r="O7" i="7"/>
  <c r="F7" i="7"/>
  <c r="BH6" i="7"/>
  <c r="AY6" i="7"/>
  <c r="AP6" i="7"/>
  <c r="AG6" i="7"/>
  <c r="X6" i="7"/>
  <c r="O6" i="7"/>
  <c r="F6" i="7"/>
  <c r="BH5" i="7"/>
  <c r="AY5" i="7"/>
  <c r="AP5" i="7"/>
  <c r="AG5" i="7"/>
  <c r="X5" i="7"/>
  <c r="O5" i="7"/>
  <c r="F5" i="7"/>
  <c r="BH4" i="7"/>
  <c r="AY4" i="7"/>
  <c r="AP4" i="7"/>
  <c r="AG4" i="7"/>
  <c r="X4" i="7"/>
  <c r="O4" i="7"/>
  <c r="F4" i="7"/>
  <c r="BH3" i="7"/>
  <c r="AY3" i="7"/>
  <c r="AP3" i="7"/>
  <c r="AG3" i="7"/>
  <c r="X3" i="7"/>
  <c r="O3" i="7"/>
  <c r="F3" i="7"/>
  <c r="BH2" i="7"/>
  <c r="AY2" i="7"/>
  <c r="AP2" i="7"/>
  <c r="AG2" i="7"/>
  <c r="X2" i="7"/>
  <c r="O2" i="7"/>
  <c r="F2" i="7"/>
  <c r="Z68" i="6"/>
  <c r="Y68" i="6"/>
  <c r="Q79" i="6"/>
  <c r="P79" i="6"/>
  <c r="H105" i="6"/>
  <c r="G105" i="6"/>
  <c r="H104" i="6"/>
  <c r="G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Q78" i="6"/>
  <c r="P78" i="6"/>
  <c r="F78" i="6"/>
  <c r="O77" i="6"/>
  <c r="F77" i="6"/>
  <c r="O76" i="6"/>
  <c r="F76" i="6"/>
  <c r="O75" i="6"/>
  <c r="F75" i="6"/>
  <c r="O74" i="6"/>
  <c r="F74" i="6"/>
  <c r="O73" i="6"/>
  <c r="F73" i="6"/>
  <c r="O72" i="6"/>
  <c r="F72" i="6"/>
  <c r="O71" i="6"/>
  <c r="F71" i="6"/>
  <c r="O70" i="6"/>
  <c r="F70" i="6"/>
  <c r="O69" i="6"/>
  <c r="F69" i="6"/>
  <c r="O68" i="6"/>
  <c r="F68" i="6"/>
  <c r="Z67" i="6"/>
  <c r="Y67" i="6"/>
  <c r="X67" i="6"/>
  <c r="O67" i="6"/>
  <c r="F67" i="6"/>
  <c r="O66" i="6"/>
  <c r="F66" i="6"/>
  <c r="O65" i="6"/>
  <c r="F65" i="6"/>
  <c r="O64" i="6"/>
  <c r="F64" i="6"/>
  <c r="O63" i="6"/>
  <c r="F63" i="6"/>
  <c r="O62" i="6"/>
  <c r="F62" i="6"/>
  <c r="O61" i="6"/>
  <c r="F61" i="6"/>
  <c r="O60" i="6"/>
  <c r="F60" i="6"/>
  <c r="O59" i="6"/>
  <c r="F59" i="6"/>
  <c r="O58" i="6"/>
  <c r="F58" i="6"/>
  <c r="O57" i="6"/>
  <c r="F57" i="6"/>
  <c r="O56" i="6"/>
  <c r="F56" i="6"/>
  <c r="BA55" i="6"/>
  <c r="AZ55" i="6"/>
  <c r="AY55" i="6"/>
  <c r="AY56" i="6" s="1"/>
  <c r="AR55" i="6"/>
  <c r="AQ55" i="6"/>
  <c r="AP55" i="6"/>
  <c r="AP56" i="6" s="1"/>
  <c r="O55" i="6"/>
  <c r="F55" i="6"/>
  <c r="O54" i="6"/>
  <c r="F54" i="6"/>
  <c r="O53" i="6"/>
  <c r="F53" i="6"/>
  <c r="AI52" i="6"/>
  <c r="AH52" i="6"/>
  <c r="AG52" i="6"/>
  <c r="AG53" i="6" s="1"/>
  <c r="O52" i="6"/>
  <c r="F52" i="6"/>
  <c r="O51" i="6"/>
  <c r="F51" i="6"/>
  <c r="O50" i="6"/>
  <c r="F50" i="6"/>
  <c r="BJ49" i="6"/>
  <c r="BI49" i="6"/>
  <c r="O49" i="6"/>
  <c r="F49" i="6"/>
  <c r="BH48" i="6"/>
  <c r="O48" i="6"/>
  <c r="F48" i="6"/>
  <c r="BH47" i="6"/>
  <c r="O47" i="6"/>
  <c r="F47" i="6"/>
  <c r="BH46" i="6"/>
  <c r="O46" i="6"/>
  <c r="F46" i="6"/>
  <c r="BH45" i="6"/>
  <c r="O45" i="6"/>
  <c r="F45" i="6"/>
  <c r="BH44" i="6"/>
  <c r="O44" i="6"/>
  <c r="F44" i="6"/>
  <c r="BH43" i="6"/>
  <c r="O43" i="6"/>
  <c r="F43" i="6"/>
  <c r="BH42" i="6"/>
  <c r="O42" i="6"/>
  <c r="F42" i="6"/>
  <c r="BH41" i="6"/>
  <c r="O41" i="6"/>
  <c r="F41" i="6"/>
  <c r="BH40" i="6"/>
  <c r="O40" i="6"/>
  <c r="F40" i="6"/>
  <c r="BH39" i="6"/>
  <c r="O39" i="6"/>
  <c r="F39" i="6"/>
  <c r="BH38" i="6"/>
  <c r="O38" i="6"/>
  <c r="F38" i="6"/>
  <c r="BH37" i="6"/>
  <c r="O37" i="6"/>
  <c r="F37" i="6"/>
  <c r="BH36" i="6"/>
  <c r="O36" i="6"/>
  <c r="F36" i="6"/>
  <c r="BH35" i="6"/>
  <c r="O35" i="6"/>
  <c r="F35" i="6"/>
  <c r="BH34" i="6"/>
  <c r="O34" i="6"/>
  <c r="F34" i="6"/>
  <c r="BH33" i="6"/>
  <c r="O33" i="6"/>
  <c r="F33" i="6"/>
  <c r="BH32" i="6"/>
  <c r="O32" i="6"/>
  <c r="F32" i="6"/>
  <c r="BH31" i="6"/>
  <c r="O31" i="6"/>
  <c r="F31" i="6"/>
  <c r="BH30" i="6"/>
  <c r="O30" i="6"/>
  <c r="F30" i="6"/>
  <c r="BH29" i="6"/>
  <c r="O29" i="6"/>
  <c r="F29" i="6"/>
  <c r="BH28" i="6"/>
  <c r="O28" i="6"/>
  <c r="F28" i="6"/>
  <c r="BH27" i="6"/>
  <c r="O27" i="6"/>
  <c r="F27" i="6"/>
  <c r="BH26" i="6"/>
  <c r="O26" i="6"/>
  <c r="F26" i="6"/>
  <c r="BH25" i="6"/>
  <c r="O25" i="6"/>
  <c r="F25" i="6"/>
  <c r="BH24" i="6"/>
  <c r="O24" i="6"/>
  <c r="F24" i="6"/>
  <c r="BH23" i="6"/>
  <c r="O23" i="6"/>
  <c r="F23" i="6"/>
  <c r="BH22" i="6"/>
  <c r="O22" i="6"/>
  <c r="F22" i="6"/>
  <c r="BH21" i="6"/>
  <c r="O21" i="6"/>
  <c r="F21" i="6"/>
  <c r="BH20" i="6"/>
  <c r="O20" i="6"/>
  <c r="F20" i="6"/>
  <c r="BH19" i="6"/>
  <c r="O19" i="6"/>
  <c r="F19" i="6"/>
  <c r="BH18" i="6"/>
  <c r="O18" i="6"/>
  <c r="F18" i="6"/>
  <c r="BH17" i="6"/>
  <c r="O17" i="6"/>
  <c r="F17" i="6"/>
  <c r="BH16" i="6"/>
  <c r="O16" i="6"/>
  <c r="F16" i="6"/>
  <c r="BH15" i="6"/>
  <c r="O15" i="6"/>
  <c r="F15" i="6"/>
  <c r="BH14" i="6"/>
  <c r="O14" i="6"/>
  <c r="F14" i="6"/>
  <c r="BH13" i="6"/>
  <c r="O13" i="6"/>
  <c r="F13" i="6"/>
  <c r="BH12" i="6"/>
  <c r="O12" i="6"/>
  <c r="F12" i="6"/>
  <c r="BH11" i="6"/>
  <c r="O11" i="6"/>
  <c r="F11" i="6"/>
  <c r="BH10" i="6"/>
  <c r="O10" i="6"/>
  <c r="F10" i="6"/>
  <c r="BH9" i="6"/>
  <c r="O9" i="6"/>
  <c r="F9" i="6"/>
  <c r="BH8" i="6"/>
  <c r="O8" i="6"/>
  <c r="F8" i="6"/>
  <c r="BH7" i="6"/>
  <c r="O7" i="6"/>
  <c r="F7" i="6"/>
  <c r="BH6" i="6"/>
  <c r="O6" i="6"/>
  <c r="F6" i="6"/>
  <c r="BH5" i="6"/>
  <c r="O5" i="6"/>
  <c r="F5" i="6"/>
  <c r="BH4" i="6"/>
  <c r="O4" i="6"/>
  <c r="F4" i="6"/>
  <c r="BH3" i="6"/>
  <c r="O3" i="6"/>
  <c r="F3" i="6"/>
  <c r="BH2" i="6"/>
  <c r="O2" i="6"/>
  <c r="BJ91" i="5"/>
  <c r="BI91" i="5"/>
  <c r="BH90" i="5"/>
  <c r="BH89" i="5"/>
  <c r="BH88" i="5"/>
  <c r="BH87" i="5"/>
  <c r="BH86" i="5"/>
  <c r="BH85" i="5"/>
  <c r="BH84" i="5"/>
  <c r="BH83" i="5"/>
  <c r="BH82" i="5"/>
  <c r="BH81" i="5"/>
  <c r="BH80" i="5"/>
  <c r="BH79" i="5"/>
  <c r="BH78" i="5"/>
  <c r="BH77" i="5"/>
  <c r="BH76" i="5"/>
  <c r="BH75" i="5"/>
  <c r="BH74" i="5"/>
  <c r="BA74" i="5"/>
  <c r="AZ74" i="5"/>
  <c r="BH73" i="5"/>
  <c r="AY73" i="5"/>
  <c r="AR73" i="5"/>
  <c r="AQ73" i="5"/>
  <c r="BH72" i="5"/>
  <c r="AY72" i="5"/>
  <c r="AP72" i="5"/>
  <c r="BH71" i="5"/>
  <c r="AY71" i="5"/>
  <c r="AP71" i="5"/>
  <c r="BH70" i="5"/>
  <c r="AY70" i="5"/>
  <c r="AP70" i="5"/>
  <c r="BH69" i="5"/>
  <c r="AY69" i="5"/>
  <c r="AP69" i="5"/>
  <c r="BH68" i="5"/>
  <c r="AY68" i="5"/>
  <c r="AP68" i="5"/>
  <c r="BH67" i="5"/>
  <c r="AY67" i="5"/>
  <c r="AP67" i="5"/>
  <c r="BH66" i="5"/>
  <c r="AY66" i="5"/>
  <c r="AP66" i="5"/>
  <c r="BH65" i="5"/>
  <c r="AY65" i="5"/>
  <c r="AP65" i="5"/>
  <c r="BH64" i="5"/>
  <c r="AY64" i="5"/>
  <c r="AP64" i="5"/>
  <c r="BH63" i="5"/>
  <c r="AY63" i="5"/>
  <c r="AP63" i="5"/>
  <c r="BH62" i="5"/>
  <c r="AY62" i="5"/>
  <c r="AP62" i="5"/>
  <c r="BH61" i="5"/>
  <c r="AY61" i="5"/>
  <c r="AP61" i="5"/>
  <c r="BH60" i="5"/>
  <c r="AY60" i="5"/>
  <c r="AP60" i="5"/>
  <c r="Q60" i="5"/>
  <c r="P60" i="5"/>
  <c r="O60" i="5"/>
  <c r="BH59" i="5"/>
  <c r="AY59" i="5"/>
  <c r="AP59" i="5"/>
  <c r="BH58" i="5"/>
  <c r="AY58" i="5"/>
  <c r="AP58" i="5"/>
  <c r="BH57" i="5"/>
  <c r="AY57" i="5"/>
  <c r="AP57" i="5"/>
  <c r="AI57" i="5"/>
  <c r="AH57" i="5"/>
  <c r="Z57" i="5"/>
  <c r="Y57" i="5"/>
  <c r="BH56" i="5"/>
  <c r="AY56" i="5"/>
  <c r="AP56" i="5"/>
  <c r="AG56" i="5"/>
  <c r="BH55" i="5"/>
  <c r="AY55" i="5"/>
  <c r="AP55" i="5"/>
  <c r="AG55" i="5"/>
  <c r="BH54" i="5"/>
  <c r="AY54" i="5"/>
  <c r="AP54" i="5"/>
  <c r="AG54" i="5"/>
  <c r="BH53" i="5"/>
  <c r="AY53" i="5"/>
  <c r="AP53" i="5"/>
  <c r="AG53" i="5"/>
  <c r="BH52" i="5"/>
  <c r="AY52" i="5"/>
  <c r="AP52" i="5"/>
  <c r="AG52" i="5"/>
  <c r="BH51" i="5"/>
  <c r="AY51" i="5"/>
  <c r="AP51" i="5"/>
  <c r="AG51" i="5"/>
  <c r="BH50" i="5"/>
  <c r="AY50" i="5"/>
  <c r="AP50" i="5"/>
  <c r="AG50" i="5"/>
  <c r="BH49" i="5"/>
  <c r="AY49" i="5"/>
  <c r="AP49" i="5"/>
  <c r="AG49" i="5"/>
  <c r="BH48" i="5"/>
  <c r="AY48" i="5"/>
  <c r="AP48" i="5"/>
  <c r="AG48" i="5"/>
  <c r="BH47" i="5"/>
  <c r="AY47" i="5"/>
  <c r="AP47" i="5"/>
  <c r="AG47" i="5"/>
  <c r="BH46" i="5"/>
  <c r="AY46" i="5"/>
  <c r="AP46" i="5"/>
  <c r="AG46" i="5"/>
  <c r="BH45" i="5"/>
  <c r="AY45" i="5"/>
  <c r="AP45" i="5"/>
  <c r="AG45" i="5"/>
  <c r="BH44" i="5"/>
  <c r="AY44" i="5"/>
  <c r="AP44" i="5"/>
  <c r="AG44" i="5"/>
  <c r="BH43" i="5"/>
  <c r="AY43" i="5"/>
  <c r="AP43" i="5"/>
  <c r="AG43" i="5"/>
  <c r="BH42" i="5"/>
  <c r="AY42" i="5"/>
  <c r="AP42" i="5"/>
  <c r="AG42" i="5"/>
  <c r="BH41" i="5"/>
  <c r="AY41" i="5"/>
  <c r="AP41" i="5"/>
  <c r="AG41" i="5"/>
  <c r="BH40" i="5"/>
  <c r="AY40" i="5"/>
  <c r="AP40" i="5"/>
  <c r="AG40" i="5"/>
  <c r="BH39" i="5"/>
  <c r="AY39" i="5"/>
  <c r="AP39" i="5"/>
  <c r="AG39" i="5"/>
  <c r="BH38" i="5"/>
  <c r="AY38" i="5"/>
  <c r="AP38" i="5"/>
  <c r="AG38" i="5"/>
  <c r="H38" i="5"/>
  <c r="G38" i="5"/>
  <c r="F38" i="5"/>
  <c r="BH37" i="5"/>
  <c r="AY37" i="5"/>
  <c r="AP37" i="5"/>
  <c r="AG37" i="5"/>
  <c r="BH36" i="5"/>
  <c r="AY36" i="5"/>
  <c r="AP36" i="5"/>
  <c r="AG36" i="5"/>
  <c r="BH35" i="5"/>
  <c r="AY35" i="5"/>
  <c r="AP35" i="5"/>
  <c r="AG35" i="5"/>
  <c r="BH34" i="5"/>
  <c r="AY34" i="5"/>
  <c r="AP34" i="5"/>
  <c r="AG34" i="5"/>
  <c r="BH33" i="5"/>
  <c r="AY33" i="5"/>
  <c r="AP33" i="5"/>
  <c r="AG33" i="5"/>
  <c r="BH32" i="5"/>
  <c r="AY32" i="5"/>
  <c r="AP32" i="5"/>
  <c r="AG32" i="5"/>
  <c r="BH31" i="5"/>
  <c r="AY31" i="5"/>
  <c r="AP31" i="5"/>
  <c r="AG31" i="5"/>
  <c r="BH30" i="5"/>
  <c r="AY30" i="5"/>
  <c r="AP30" i="5"/>
  <c r="AG30" i="5"/>
  <c r="BH29" i="5"/>
  <c r="AY29" i="5"/>
  <c r="AP29" i="5"/>
  <c r="AG29" i="5"/>
  <c r="BH28" i="5"/>
  <c r="AY28" i="5"/>
  <c r="AP28" i="5"/>
  <c r="AG28" i="5"/>
  <c r="BH27" i="5"/>
  <c r="AY27" i="5"/>
  <c r="AP27" i="5"/>
  <c r="AG27" i="5"/>
  <c r="BH26" i="5"/>
  <c r="AY26" i="5"/>
  <c r="AP26" i="5"/>
  <c r="AG26" i="5"/>
  <c r="BH25" i="5"/>
  <c r="AY25" i="5"/>
  <c r="AP25" i="5"/>
  <c r="AG25" i="5"/>
  <c r="BH24" i="5"/>
  <c r="AY24" i="5"/>
  <c r="AP24" i="5"/>
  <c r="AG24" i="5"/>
  <c r="BH23" i="5"/>
  <c r="AY23" i="5"/>
  <c r="AP23" i="5"/>
  <c r="AG23" i="5"/>
  <c r="BH22" i="5"/>
  <c r="AY22" i="5"/>
  <c r="AP22" i="5"/>
  <c r="AG22" i="5"/>
  <c r="BH21" i="5"/>
  <c r="AY21" i="5"/>
  <c r="AP21" i="5"/>
  <c r="AG21" i="5"/>
  <c r="BH20" i="5"/>
  <c r="AY20" i="5"/>
  <c r="AP20" i="5"/>
  <c r="AG20" i="5"/>
  <c r="BH19" i="5"/>
  <c r="AY19" i="5"/>
  <c r="AP19" i="5"/>
  <c r="AG19" i="5"/>
  <c r="BH18" i="5"/>
  <c r="AY18" i="5"/>
  <c r="AP18" i="5"/>
  <c r="AG18" i="5"/>
  <c r="BH17" i="5"/>
  <c r="AY17" i="5"/>
  <c r="AP17" i="5"/>
  <c r="AG17" i="5"/>
  <c r="BH16" i="5"/>
  <c r="AY16" i="5"/>
  <c r="AP16" i="5"/>
  <c r="AG16" i="5"/>
  <c r="BH15" i="5"/>
  <c r="AY15" i="5"/>
  <c r="AP15" i="5"/>
  <c r="AG15" i="5"/>
  <c r="BH14" i="5"/>
  <c r="AY14" i="5"/>
  <c r="AP14" i="5"/>
  <c r="AG14" i="5"/>
  <c r="BH13" i="5"/>
  <c r="AY13" i="5"/>
  <c r="AP13" i="5"/>
  <c r="AG13" i="5"/>
  <c r="BH12" i="5"/>
  <c r="AY12" i="5"/>
  <c r="AP12" i="5"/>
  <c r="AG12" i="5"/>
  <c r="BH11" i="5"/>
  <c r="AY11" i="5"/>
  <c r="AP11" i="5"/>
  <c r="AG11" i="5"/>
  <c r="BH10" i="5"/>
  <c r="AY10" i="5"/>
  <c r="AP10" i="5"/>
  <c r="AG10" i="5"/>
  <c r="BH9" i="5"/>
  <c r="AY9" i="5"/>
  <c r="AP9" i="5"/>
  <c r="AG9" i="5"/>
  <c r="BH8" i="5"/>
  <c r="AY8" i="5"/>
  <c r="AP8" i="5"/>
  <c r="AG8" i="5"/>
  <c r="BH7" i="5"/>
  <c r="AY7" i="5"/>
  <c r="AP7" i="5"/>
  <c r="AG7" i="5"/>
  <c r="BH6" i="5"/>
  <c r="AY6" i="5"/>
  <c r="AP6" i="5"/>
  <c r="AG6" i="5"/>
  <c r="BH5" i="5"/>
  <c r="AY5" i="5"/>
  <c r="AP5" i="5"/>
  <c r="AG5" i="5"/>
  <c r="BH4" i="5"/>
  <c r="AY4" i="5"/>
  <c r="AP4" i="5"/>
  <c r="AG4" i="5"/>
  <c r="BH3" i="5"/>
  <c r="AY3" i="5"/>
  <c r="AP3" i="5"/>
  <c r="AG3" i="5"/>
  <c r="BH2" i="5"/>
  <c r="AY2" i="5"/>
  <c r="AP2" i="5"/>
  <c r="AG2" i="5"/>
  <c r="X2" i="5"/>
  <c r="X57" i="5" s="1"/>
  <c r="H105" i="4"/>
  <c r="G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Q82" i="4"/>
  <c r="Q83" i="4" s="1"/>
  <c r="P82" i="4"/>
  <c r="F82" i="4"/>
  <c r="Z81" i="4"/>
  <c r="Y81" i="4"/>
  <c r="O81" i="4"/>
  <c r="F81" i="4"/>
  <c r="X80" i="4"/>
  <c r="O80" i="4"/>
  <c r="F80" i="4"/>
  <c r="X79" i="4"/>
  <c r="O79" i="4"/>
  <c r="F79" i="4"/>
  <c r="X78" i="4"/>
  <c r="O78" i="4"/>
  <c r="F78" i="4"/>
  <c r="X77" i="4"/>
  <c r="O77" i="4"/>
  <c r="F77" i="4"/>
  <c r="X76" i="4"/>
  <c r="O76" i="4"/>
  <c r="F76" i="4"/>
  <c r="X75" i="4"/>
  <c r="O75" i="4"/>
  <c r="F75" i="4"/>
  <c r="X74" i="4"/>
  <c r="O74" i="4"/>
  <c r="F74" i="4"/>
  <c r="X73" i="4"/>
  <c r="O73" i="4"/>
  <c r="F73" i="4"/>
  <c r="X72" i="4"/>
  <c r="O72" i="4"/>
  <c r="F72" i="4"/>
  <c r="BJ71" i="4"/>
  <c r="BI71" i="4"/>
  <c r="X71" i="4"/>
  <c r="O71" i="4"/>
  <c r="F71" i="4"/>
  <c r="AI70" i="4"/>
  <c r="AH70" i="4"/>
  <c r="X70" i="4"/>
  <c r="O70" i="4"/>
  <c r="F70" i="4"/>
  <c r="BH69" i="4"/>
  <c r="AG69" i="4"/>
  <c r="X69" i="4"/>
  <c r="O69" i="4"/>
  <c r="F69" i="4"/>
  <c r="BH68" i="4"/>
  <c r="AR68" i="4"/>
  <c r="AQ68" i="4"/>
  <c r="AG68" i="4"/>
  <c r="X68" i="4"/>
  <c r="O68" i="4"/>
  <c r="F68" i="4"/>
  <c r="BH67" i="4"/>
  <c r="AP67" i="4"/>
  <c r="AG67" i="4"/>
  <c r="X67" i="4"/>
  <c r="O67" i="4"/>
  <c r="F67" i="4"/>
  <c r="BH66" i="4"/>
  <c r="AP66" i="4"/>
  <c r="AG66" i="4"/>
  <c r="X66" i="4"/>
  <c r="O66" i="4"/>
  <c r="F66" i="4"/>
  <c r="BH65" i="4"/>
  <c r="AP65" i="4"/>
  <c r="AG65" i="4"/>
  <c r="X65" i="4"/>
  <c r="O65" i="4"/>
  <c r="F65" i="4"/>
  <c r="BH64" i="4"/>
  <c r="AP64" i="4"/>
  <c r="AG64" i="4"/>
  <c r="X64" i="4"/>
  <c r="O64" i="4"/>
  <c r="F64" i="4"/>
  <c r="BH63" i="4"/>
  <c r="AP63" i="4"/>
  <c r="AG63" i="4"/>
  <c r="X63" i="4"/>
  <c r="O63" i="4"/>
  <c r="F63" i="4"/>
  <c r="BH62" i="4"/>
  <c r="AP62" i="4"/>
  <c r="AG62" i="4"/>
  <c r="X62" i="4"/>
  <c r="O62" i="4"/>
  <c r="F62" i="4"/>
  <c r="BH61" i="4"/>
  <c r="AP61" i="4"/>
  <c r="AG61" i="4"/>
  <c r="X61" i="4"/>
  <c r="O61" i="4"/>
  <c r="F61" i="4"/>
  <c r="BH60" i="4"/>
  <c r="AP60" i="4"/>
  <c r="AG60" i="4"/>
  <c r="X60" i="4"/>
  <c r="O60" i="4"/>
  <c r="F60" i="4"/>
  <c r="BH59" i="4"/>
  <c r="AP59" i="4"/>
  <c r="AG59" i="4"/>
  <c r="X59" i="4"/>
  <c r="O59" i="4"/>
  <c r="F59" i="4"/>
  <c r="BH58" i="4"/>
  <c r="AP58" i="4"/>
  <c r="AG58" i="4"/>
  <c r="X58" i="4"/>
  <c r="O58" i="4"/>
  <c r="F58" i="4"/>
  <c r="BH57" i="4"/>
  <c r="AP57" i="4"/>
  <c r="AG57" i="4"/>
  <c r="X57" i="4"/>
  <c r="O57" i="4"/>
  <c r="F57" i="4"/>
  <c r="BH56" i="4"/>
  <c r="AP56" i="4"/>
  <c r="AG56" i="4"/>
  <c r="X56" i="4"/>
  <c r="O56" i="4"/>
  <c r="F56" i="4"/>
  <c r="BH55" i="4"/>
  <c r="AP55" i="4"/>
  <c r="AG55" i="4"/>
  <c r="X55" i="4"/>
  <c r="O55" i="4"/>
  <c r="F55" i="4"/>
  <c r="BH54" i="4"/>
  <c r="AP54" i="4"/>
  <c r="AG54" i="4"/>
  <c r="X54" i="4"/>
  <c r="O54" i="4"/>
  <c r="F54" i="4"/>
  <c r="BH53" i="4"/>
  <c r="AP53" i="4"/>
  <c r="AG53" i="4"/>
  <c r="X53" i="4"/>
  <c r="O53" i="4"/>
  <c r="F53" i="4"/>
  <c r="BH52" i="4"/>
  <c r="AP52" i="4"/>
  <c r="AG52" i="4"/>
  <c r="X52" i="4"/>
  <c r="O52" i="4"/>
  <c r="F52" i="4"/>
  <c r="BH51" i="4"/>
  <c r="AP51" i="4"/>
  <c r="AG51" i="4"/>
  <c r="X51" i="4"/>
  <c r="O51" i="4"/>
  <c r="F51" i="4"/>
  <c r="BH50" i="4"/>
  <c r="BA50" i="4"/>
  <c r="AZ50" i="4"/>
  <c r="AP50" i="4"/>
  <c r="AG50" i="4"/>
  <c r="X50" i="4"/>
  <c r="O50" i="4"/>
  <c r="F50" i="4"/>
  <c r="BH49" i="4"/>
  <c r="AY49" i="4"/>
  <c r="AP49" i="4"/>
  <c r="AG49" i="4"/>
  <c r="X49" i="4"/>
  <c r="O49" i="4"/>
  <c r="F49" i="4"/>
  <c r="BH48" i="4"/>
  <c r="AY48" i="4"/>
  <c r="AP48" i="4"/>
  <c r="AG48" i="4"/>
  <c r="X48" i="4"/>
  <c r="O48" i="4"/>
  <c r="F48" i="4"/>
  <c r="BH47" i="4"/>
  <c r="AY47" i="4"/>
  <c r="AP47" i="4"/>
  <c r="AG47" i="4"/>
  <c r="X47" i="4"/>
  <c r="O47" i="4"/>
  <c r="F47" i="4"/>
  <c r="BH46" i="4"/>
  <c r="AY46" i="4"/>
  <c r="AP46" i="4"/>
  <c r="AG46" i="4"/>
  <c r="X46" i="4"/>
  <c r="O46" i="4"/>
  <c r="F46" i="4"/>
  <c r="BH45" i="4"/>
  <c r="AY45" i="4"/>
  <c r="AP45" i="4"/>
  <c r="AG45" i="4"/>
  <c r="X45" i="4"/>
  <c r="O45" i="4"/>
  <c r="F45" i="4"/>
  <c r="BH44" i="4"/>
  <c r="AY44" i="4"/>
  <c r="AP44" i="4"/>
  <c r="AG44" i="4"/>
  <c r="X44" i="4"/>
  <c r="O44" i="4"/>
  <c r="F44" i="4"/>
  <c r="BH43" i="4"/>
  <c r="AY43" i="4"/>
  <c r="AP43" i="4"/>
  <c r="AG43" i="4"/>
  <c r="X43" i="4"/>
  <c r="O43" i="4"/>
  <c r="F43" i="4"/>
  <c r="BH42" i="4"/>
  <c r="AY42" i="4"/>
  <c r="AP42" i="4"/>
  <c r="AG42" i="4"/>
  <c r="X42" i="4"/>
  <c r="O42" i="4"/>
  <c r="F42" i="4"/>
  <c r="BH41" i="4"/>
  <c r="AY41" i="4"/>
  <c r="AP41" i="4"/>
  <c r="AG41" i="4"/>
  <c r="X41" i="4"/>
  <c r="O41" i="4"/>
  <c r="F41" i="4"/>
  <c r="BH40" i="4"/>
  <c r="AY40" i="4"/>
  <c r="AP40" i="4"/>
  <c r="AG40" i="4"/>
  <c r="X40" i="4"/>
  <c r="O40" i="4"/>
  <c r="F40" i="4"/>
  <c r="BH39" i="4"/>
  <c r="AY39" i="4"/>
  <c r="AP39" i="4"/>
  <c r="AG39" i="4"/>
  <c r="X39" i="4"/>
  <c r="O39" i="4"/>
  <c r="F39" i="4"/>
  <c r="BH38" i="4"/>
  <c r="AY38" i="4"/>
  <c r="AP38" i="4"/>
  <c r="AG38" i="4"/>
  <c r="X38" i="4"/>
  <c r="O38" i="4"/>
  <c r="F38" i="4"/>
  <c r="BH37" i="4"/>
  <c r="AY37" i="4"/>
  <c r="AP37" i="4"/>
  <c r="AG37" i="4"/>
  <c r="X37" i="4"/>
  <c r="O37" i="4"/>
  <c r="F37" i="4"/>
  <c r="BH36" i="4"/>
  <c r="AY36" i="4"/>
  <c r="AP36" i="4"/>
  <c r="AG36" i="4"/>
  <c r="X36" i="4"/>
  <c r="O36" i="4"/>
  <c r="F36" i="4"/>
  <c r="BH35" i="4"/>
  <c r="AY35" i="4"/>
  <c r="AP35" i="4"/>
  <c r="AG35" i="4"/>
  <c r="X35" i="4"/>
  <c r="O35" i="4"/>
  <c r="F35" i="4"/>
  <c r="BH34" i="4"/>
  <c r="AY34" i="4"/>
  <c r="AP34" i="4"/>
  <c r="AG34" i="4"/>
  <c r="X34" i="4"/>
  <c r="O34" i="4"/>
  <c r="F34" i="4"/>
  <c r="BH33" i="4"/>
  <c r="AY33" i="4"/>
  <c r="AP33" i="4"/>
  <c r="AG33" i="4"/>
  <c r="X33" i="4"/>
  <c r="O33" i="4"/>
  <c r="F33" i="4"/>
  <c r="BH32" i="4"/>
  <c r="AY32" i="4"/>
  <c r="AP32" i="4"/>
  <c r="AG32" i="4"/>
  <c r="X32" i="4"/>
  <c r="O32" i="4"/>
  <c r="F32" i="4"/>
  <c r="BH31" i="4"/>
  <c r="AY31" i="4"/>
  <c r="AP31" i="4"/>
  <c r="AG31" i="4"/>
  <c r="X31" i="4"/>
  <c r="O31" i="4"/>
  <c r="F31" i="4"/>
  <c r="BH30" i="4"/>
  <c r="AY30" i="4"/>
  <c r="AP30" i="4"/>
  <c r="AG30" i="4"/>
  <c r="X30" i="4"/>
  <c r="O30" i="4"/>
  <c r="F30" i="4"/>
  <c r="BH29" i="4"/>
  <c r="AY29" i="4"/>
  <c r="AP29" i="4"/>
  <c r="AG29" i="4"/>
  <c r="X29" i="4"/>
  <c r="O29" i="4"/>
  <c r="F29" i="4"/>
  <c r="BH28" i="4"/>
  <c r="AY28" i="4"/>
  <c r="AP28" i="4"/>
  <c r="AG28" i="4"/>
  <c r="X28" i="4"/>
  <c r="O28" i="4"/>
  <c r="F28" i="4"/>
  <c r="BH27" i="4"/>
  <c r="AY27" i="4"/>
  <c r="AP27" i="4"/>
  <c r="AG27" i="4"/>
  <c r="X27" i="4"/>
  <c r="O27" i="4"/>
  <c r="F27" i="4"/>
  <c r="BH26" i="4"/>
  <c r="AY26" i="4"/>
  <c r="AP26" i="4"/>
  <c r="AG26" i="4"/>
  <c r="X26" i="4"/>
  <c r="O26" i="4"/>
  <c r="F26" i="4"/>
  <c r="BH25" i="4"/>
  <c r="AY25" i="4"/>
  <c r="AP25" i="4"/>
  <c r="AG25" i="4"/>
  <c r="X25" i="4"/>
  <c r="O25" i="4"/>
  <c r="F25" i="4"/>
  <c r="BH24" i="4"/>
  <c r="AY24" i="4"/>
  <c r="AP24" i="4"/>
  <c r="AG24" i="4"/>
  <c r="X24" i="4"/>
  <c r="O24" i="4"/>
  <c r="F24" i="4"/>
  <c r="BH23" i="4"/>
  <c r="AY23" i="4"/>
  <c r="AP23" i="4"/>
  <c r="AG23" i="4"/>
  <c r="X23" i="4"/>
  <c r="O23" i="4"/>
  <c r="F23" i="4"/>
  <c r="BH22" i="4"/>
  <c r="AY22" i="4"/>
  <c r="AP22" i="4"/>
  <c r="AG22" i="4"/>
  <c r="X22" i="4"/>
  <c r="O22" i="4"/>
  <c r="F22" i="4"/>
  <c r="BH21" i="4"/>
  <c r="AY21" i="4"/>
  <c r="AP21" i="4"/>
  <c r="AG21" i="4"/>
  <c r="X21" i="4"/>
  <c r="O21" i="4"/>
  <c r="F21" i="4"/>
  <c r="BH20" i="4"/>
  <c r="AY20" i="4"/>
  <c r="AP20" i="4"/>
  <c r="AG20" i="4"/>
  <c r="X20" i="4"/>
  <c r="O20" i="4"/>
  <c r="F20" i="4"/>
  <c r="BH19" i="4"/>
  <c r="AY19" i="4"/>
  <c r="AP19" i="4"/>
  <c r="AG19" i="4"/>
  <c r="X19" i="4"/>
  <c r="O19" i="4"/>
  <c r="F19" i="4"/>
  <c r="BH18" i="4"/>
  <c r="AY18" i="4"/>
  <c r="AP18" i="4"/>
  <c r="AG18" i="4"/>
  <c r="X18" i="4"/>
  <c r="O18" i="4"/>
  <c r="F18" i="4"/>
  <c r="BH17" i="4"/>
  <c r="AY17" i="4"/>
  <c r="AP17" i="4"/>
  <c r="AG17" i="4"/>
  <c r="X17" i="4"/>
  <c r="O17" i="4"/>
  <c r="F17" i="4"/>
  <c r="BH16" i="4"/>
  <c r="AY16" i="4"/>
  <c r="AP16" i="4"/>
  <c r="AG16" i="4"/>
  <c r="X16" i="4"/>
  <c r="O16" i="4"/>
  <c r="F16" i="4"/>
  <c r="BH15" i="4"/>
  <c r="AY15" i="4"/>
  <c r="AP15" i="4"/>
  <c r="AG15" i="4"/>
  <c r="X15" i="4"/>
  <c r="O15" i="4"/>
  <c r="F15" i="4"/>
  <c r="BH14" i="4"/>
  <c r="AY14" i="4"/>
  <c r="AP14" i="4"/>
  <c r="AG14" i="4"/>
  <c r="X14" i="4"/>
  <c r="O14" i="4"/>
  <c r="F14" i="4"/>
  <c r="BH13" i="4"/>
  <c r="AY13" i="4"/>
  <c r="AP13" i="4"/>
  <c r="AG13" i="4"/>
  <c r="X13" i="4"/>
  <c r="O13" i="4"/>
  <c r="F13" i="4"/>
  <c r="BH12" i="4"/>
  <c r="AY12" i="4"/>
  <c r="AP12" i="4"/>
  <c r="AG12" i="4"/>
  <c r="X12" i="4"/>
  <c r="O12" i="4"/>
  <c r="F12" i="4"/>
  <c r="BH11" i="4"/>
  <c r="AY11" i="4"/>
  <c r="AP11" i="4"/>
  <c r="AG11" i="4"/>
  <c r="X11" i="4"/>
  <c r="O11" i="4"/>
  <c r="F11" i="4"/>
  <c r="BH10" i="4"/>
  <c r="AY10" i="4"/>
  <c r="AP10" i="4"/>
  <c r="AG10" i="4"/>
  <c r="X10" i="4"/>
  <c r="O10" i="4"/>
  <c r="F10" i="4"/>
  <c r="BH9" i="4"/>
  <c r="AY9" i="4"/>
  <c r="AP9" i="4"/>
  <c r="AG9" i="4"/>
  <c r="X9" i="4"/>
  <c r="O9" i="4"/>
  <c r="F9" i="4"/>
  <c r="BH8" i="4"/>
  <c r="AY8" i="4"/>
  <c r="AP8" i="4"/>
  <c r="AG8" i="4"/>
  <c r="X8" i="4"/>
  <c r="O8" i="4"/>
  <c r="F8" i="4"/>
  <c r="BH7" i="4"/>
  <c r="AY7" i="4"/>
  <c r="AP7" i="4"/>
  <c r="AG7" i="4"/>
  <c r="X7" i="4"/>
  <c r="O7" i="4"/>
  <c r="F7" i="4"/>
  <c r="BH6" i="4"/>
  <c r="AY6" i="4"/>
  <c r="AP6" i="4"/>
  <c r="AG6" i="4"/>
  <c r="X6" i="4"/>
  <c r="O6" i="4"/>
  <c r="F6" i="4"/>
  <c r="BH5" i="4"/>
  <c r="AY5" i="4"/>
  <c r="AP5" i="4"/>
  <c r="AG5" i="4"/>
  <c r="X5" i="4"/>
  <c r="O5" i="4"/>
  <c r="F5" i="4"/>
  <c r="BH4" i="4"/>
  <c r="AY4" i="4"/>
  <c r="AP4" i="4"/>
  <c r="AG4" i="4"/>
  <c r="X4" i="4"/>
  <c r="O4" i="4"/>
  <c r="F4" i="4"/>
  <c r="BH3" i="4"/>
  <c r="AY3" i="4"/>
  <c r="AP3" i="4"/>
  <c r="AG3" i="4"/>
  <c r="X3" i="4"/>
  <c r="O3" i="4"/>
  <c r="F3" i="4"/>
  <c r="BH2" i="4"/>
  <c r="AY2" i="4"/>
  <c r="AP2" i="4"/>
  <c r="AG2" i="4"/>
  <c r="X2" i="4"/>
  <c r="O2" i="4"/>
  <c r="F2" i="4"/>
  <c r="AI245" i="3"/>
  <c r="AH245" i="3"/>
  <c r="AG244" i="3"/>
  <c r="AG243" i="3"/>
  <c r="AG242" i="3"/>
  <c r="AG241" i="3"/>
  <c r="AG240" i="3"/>
  <c r="AG239" i="3"/>
  <c r="AG238" i="3"/>
  <c r="AG237" i="3"/>
  <c r="Q237" i="3"/>
  <c r="P237" i="3"/>
  <c r="AG236" i="3"/>
  <c r="O236" i="3"/>
  <c r="AG235" i="3"/>
  <c r="O235" i="3"/>
  <c r="AG234" i="3"/>
  <c r="O234" i="3"/>
  <c r="AG233" i="3"/>
  <c r="O233" i="3"/>
  <c r="AG232" i="3"/>
  <c r="O232" i="3"/>
  <c r="AG231" i="3"/>
  <c r="O231" i="3"/>
  <c r="AG230" i="3"/>
  <c r="O230" i="3"/>
  <c r="AG229" i="3"/>
  <c r="O229" i="3"/>
  <c r="AG228" i="3"/>
  <c r="O228" i="3"/>
  <c r="AG227" i="3"/>
  <c r="O227" i="3"/>
  <c r="AG226" i="3"/>
  <c r="O226" i="3"/>
  <c r="H226" i="3"/>
  <c r="G226" i="3"/>
  <c r="AG225" i="3"/>
  <c r="O225" i="3"/>
  <c r="F225" i="3"/>
  <c r="AG224" i="3"/>
  <c r="F224" i="3"/>
  <c r="AG223" i="3"/>
  <c r="O223" i="3"/>
  <c r="F223" i="3"/>
  <c r="AG222" i="3"/>
  <c r="O222" i="3"/>
  <c r="F222" i="3"/>
  <c r="BA221" i="3"/>
  <c r="AZ221" i="3"/>
  <c r="AG221" i="3"/>
  <c r="O221" i="3"/>
  <c r="F221" i="3"/>
  <c r="AY220" i="3"/>
  <c r="AG220" i="3"/>
  <c r="O220" i="3"/>
  <c r="F220" i="3"/>
  <c r="AY219" i="3"/>
  <c r="AG219" i="3"/>
  <c r="Z219" i="3"/>
  <c r="Y219" i="3"/>
  <c r="O219" i="3"/>
  <c r="F219" i="3"/>
  <c r="AY218" i="3"/>
  <c r="AG218" i="3"/>
  <c r="X218" i="3"/>
  <c r="O218" i="3"/>
  <c r="F218" i="3"/>
  <c r="AY217" i="3"/>
  <c r="AG217" i="3"/>
  <c r="X217" i="3"/>
  <c r="O217" i="3"/>
  <c r="F217" i="3"/>
  <c r="AY216" i="3"/>
  <c r="AR216" i="3"/>
  <c r="AG216" i="3"/>
  <c r="X216" i="3"/>
  <c r="O216" i="3"/>
  <c r="F216" i="3"/>
  <c r="AY215" i="3"/>
  <c r="AP215" i="3"/>
  <c r="AG215" i="3"/>
  <c r="X215" i="3"/>
  <c r="O215" i="3"/>
  <c r="F215" i="3"/>
  <c r="BJ214" i="3"/>
  <c r="BI214" i="3"/>
  <c r="AY214" i="3"/>
  <c r="AP214" i="3"/>
  <c r="AG214" i="3"/>
  <c r="X214" i="3"/>
  <c r="O214" i="3"/>
  <c r="F214" i="3"/>
  <c r="BH213" i="3"/>
  <c r="AY213" i="3"/>
  <c r="AP213" i="3"/>
  <c r="AG213" i="3"/>
  <c r="X213" i="3"/>
  <c r="O213" i="3"/>
  <c r="F213" i="3"/>
  <c r="BH212" i="3"/>
  <c r="AY212" i="3"/>
  <c r="AP212" i="3"/>
  <c r="AG212" i="3"/>
  <c r="X212" i="3"/>
  <c r="O212" i="3"/>
  <c r="F212" i="3"/>
  <c r="BH211" i="3"/>
  <c r="AY211" i="3"/>
  <c r="AP211" i="3"/>
  <c r="AG211" i="3"/>
  <c r="X211" i="3"/>
  <c r="O211" i="3"/>
  <c r="F211" i="3"/>
  <c r="BH210" i="3"/>
  <c r="AY210" i="3"/>
  <c r="AQ210" i="3"/>
  <c r="AP210" i="3" s="1"/>
  <c r="AG210" i="3"/>
  <c r="X210" i="3"/>
  <c r="O210" i="3"/>
  <c r="F210" i="3"/>
  <c r="BH209" i="3"/>
  <c r="AY209" i="3"/>
  <c r="AP209" i="3"/>
  <c r="AG209" i="3"/>
  <c r="X209" i="3"/>
  <c r="O209" i="3"/>
  <c r="F209" i="3"/>
  <c r="BH208" i="3"/>
  <c r="AY208" i="3"/>
  <c r="AP208" i="3"/>
  <c r="AG208" i="3"/>
  <c r="X208" i="3"/>
  <c r="O208" i="3"/>
  <c r="F208" i="3"/>
  <c r="BH207" i="3"/>
  <c r="AY207" i="3"/>
  <c r="AP207" i="3"/>
  <c r="AG207" i="3"/>
  <c r="X207" i="3"/>
  <c r="O207" i="3"/>
  <c r="F207" i="3"/>
  <c r="BH206" i="3"/>
  <c r="AY206" i="3"/>
  <c r="AP206" i="3"/>
  <c r="AG206" i="3"/>
  <c r="X206" i="3"/>
  <c r="O206" i="3"/>
  <c r="F206" i="3"/>
  <c r="BH205" i="3"/>
  <c r="AY205" i="3"/>
  <c r="AP205" i="3"/>
  <c r="AG205" i="3"/>
  <c r="X205" i="3"/>
  <c r="O205" i="3"/>
  <c r="F205" i="3"/>
  <c r="BH204" i="3"/>
  <c r="AY204" i="3"/>
  <c r="AQ204" i="3"/>
  <c r="AP204" i="3" s="1"/>
  <c r="AG204" i="3"/>
  <c r="X204" i="3"/>
  <c r="O204" i="3"/>
  <c r="F204" i="3"/>
  <c r="BH203" i="3"/>
  <c r="AY203" i="3"/>
  <c r="AP203" i="3"/>
  <c r="AG203" i="3"/>
  <c r="X203" i="3"/>
  <c r="O203" i="3"/>
  <c r="F203" i="3"/>
  <c r="BH202" i="3"/>
  <c r="AY202" i="3"/>
  <c r="AP202" i="3"/>
  <c r="AG202" i="3"/>
  <c r="X202" i="3"/>
  <c r="O202" i="3"/>
  <c r="F202" i="3"/>
  <c r="BH201" i="3"/>
  <c r="AY201" i="3"/>
  <c r="AP201" i="3"/>
  <c r="AG201" i="3"/>
  <c r="X201" i="3"/>
  <c r="O201" i="3"/>
  <c r="F201" i="3"/>
  <c r="BH200" i="3"/>
  <c r="AY200" i="3"/>
  <c r="AP200" i="3"/>
  <c r="AG200" i="3"/>
  <c r="X200" i="3"/>
  <c r="O200" i="3"/>
  <c r="F200" i="3"/>
  <c r="BH199" i="3"/>
  <c r="AY199" i="3"/>
  <c r="AP199" i="3"/>
  <c r="AG199" i="3"/>
  <c r="X199" i="3"/>
  <c r="O199" i="3"/>
  <c r="F199" i="3"/>
  <c r="BH198" i="3"/>
  <c r="AY198" i="3"/>
  <c r="AP198" i="3"/>
  <c r="AG198" i="3"/>
  <c r="X198" i="3"/>
  <c r="O198" i="3"/>
  <c r="F198" i="3"/>
  <c r="BH197" i="3"/>
  <c r="AY197" i="3"/>
  <c r="AP197" i="3"/>
  <c r="AG197" i="3"/>
  <c r="X197" i="3"/>
  <c r="O197" i="3"/>
  <c r="F197" i="3"/>
  <c r="BH196" i="3"/>
  <c r="AY196" i="3"/>
  <c r="AP196" i="3"/>
  <c r="AG196" i="3"/>
  <c r="X196" i="3"/>
  <c r="O196" i="3"/>
  <c r="F196" i="3"/>
  <c r="BH195" i="3"/>
  <c r="AY195" i="3"/>
  <c r="AP195" i="3"/>
  <c r="AG195" i="3"/>
  <c r="X195" i="3"/>
  <c r="O195" i="3"/>
  <c r="F195" i="3"/>
  <c r="BH194" i="3"/>
  <c r="AY194" i="3"/>
  <c r="AP194" i="3"/>
  <c r="AG194" i="3"/>
  <c r="X194" i="3"/>
  <c r="O194" i="3"/>
  <c r="F194" i="3"/>
  <c r="BH193" i="3"/>
  <c r="AY193" i="3"/>
  <c r="AP193" i="3"/>
  <c r="AG193" i="3"/>
  <c r="X193" i="3"/>
  <c r="O193" i="3"/>
  <c r="F193" i="3"/>
  <c r="BH192" i="3"/>
  <c r="AY192" i="3"/>
  <c r="AP192" i="3"/>
  <c r="AG192" i="3"/>
  <c r="X192" i="3"/>
  <c r="O192" i="3"/>
  <c r="F192" i="3"/>
  <c r="BH191" i="3"/>
  <c r="AY191" i="3"/>
  <c r="AP191" i="3"/>
  <c r="AG191" i="3"/>
  <c r="X191" i="3"/>
  <c r="O191" i="3"/>
  <c r="F191" i="3"/>
  <c r="BH190" i="3"/>
  <c r="AY190" i="3"/>
  <c r="AP190" i="3"/>
  <c r="AG190" i="3"/>
  <c r="X190" i="3"/>
  <c r="O190" i="3"/>
  <c r="F190" i="3"/>
  <c r="BH189" i="3"/>
  <c r="AY189" i="3"/>
  <c r="AP189" i="3"/>
  <c r="AG189" i="3"/>
  <c r="X189" i="3"/>
  <c r="O189" i="3"/>
  <c r="F189" i="3"/>
  <c r="BH188" i="3"/>
  <c r="AY188" i="3"/>
  <c r="AP188" i="3"/>
  <c r="AG188" i="3"/>
  <c r="X188" i="3"/>
  <c r="O188" i="3"/>
  <c r="F188" i="3"/>
  <c r="BH187" i="3"/>
  <c r="AY187" i="3"/>
  <c r="AP187" i="3"/>
  <c r="AG187" i="3"/>
  <c r="X187" i="3"/>
  <c r="O187" i="3"/>
  <c r="F187" i="3"/>
  <c r="BH186" i="3"/>
  <c r="AY186" i="3"/>
  <c r="AP186" i="3"/>
  <c r="AG186" i="3"/>
  <c r="X186" i="3"/>
  <c r="O186" i="3"/>
  <c r="F186" i="3"/>
  <c r="BH185" i="3"/>
  <c r="AY185" i="3"/>
  <c r="AP185" i="3"/>
  <c r="AG185" i="3"/>
  <c r="X185" i="3"/>
  <c r="O185" i="3"/>
  <c r="F185" i="3"/>
  <c r="BH184" i="3"/>
  <c r="AY184" i="3"/>
  <c r="AP184" i="3"/>
  <c r="AG184" i="3"/>
  <c r="X184" i="3"/>
  <c r="O184" i="3"/>
  <c r="F184" i="3"/>
  <c r="BH183" i="3"/>
  <c r="AY183" i="3"/>
  <c r="AP183" i="3"/>
  <c r="AG183" i="3"/>
  <c r="X183" i="3"/>
  <c r="O183" i="3"/>
  <c r="F183" i="3"/>
  <c r="BH182" i="3"/>
  <c r="AY182" i="3"/>
  <c r="AP182" i="3"/>
  <c r="AG182" i="3"/>
  <c r="X182" i="3"/>
  <c r="O182" i="3"/>
  <c r="F182" i="3"/>
  <c r="BH181" i="3"/>
  <c r="AY181" i="3"/>
  <c r="AP181" i="3"/>
  <c r="AG181" i="3"/>
  <c r="X181" i="3"/>
  <c r="O181" i="3"/>
  <c r="F181" i="3"/>
  <c r="BH180" i="3"/>
  <c r="AY180" i="3"/>
  <c r="AP180" i="3"/>
  <c r="AG180" i="3"/>
  <c r="X180" i="3"/>
  <c r="O180" i="3"/>
  <c r="F180" i="3"/>
  <c r="BH179" i="3"/>
  <c r="AY179" i="3"/>
  <c r="AP179" i="3"/>
  <c r="AG179" i="3"/>
  <c r="X179" i="3"/>
  <c r="O179" i="3"/>
  <c r="F179" i="3"/>
  <c r="BH178" i="3"/>
  <c r="AY178" i="3"/>
  <c r="AP178" i="3"/>
  <c r="AG178" i="3"/>
  <c r="X178" i="3"/>
  <c r="O178" i="3"/>
  <c r="F178" i="3"/>
  <c r="BH177" i="3"/>
  <c r="AY177" i="3"/>
  <c r="AP177" i="3"/>
  <c r="AG177" i="3"/>
  <c r="X177" i="3"/>
  <c r="O177" i="3"/>
  <c r="F177" i="3"/>
  <c r="BH176" i="3"/>
  <c r="AY176" i="3"/>
  <c r="AP176" i="3"/>
  <c r="AG176" i="3"/>
  <c r="X176" i="3"/>
  <c r="O176" i="3"/>
  <c r="F176" i="3"/>
  <c r="BH175" i="3"/>
  <c r="AY175" i="3"/>
  <c r="AP175" i="3"/>
  <c r="AG175" i="3"/>
  <c r="X175" i="3"/>
  <c r="O175" i="3"/>
  <c r="F175" i="3"/>
  <c r="BH174" i="3"/>
  <c r="AY174" i="3"/>
  <c r="AP174" i="3"/>
  <c r="AG174" i="3"/>
  <c r="X174" i="3"/>
  <c r="O174" i="3"/>
  <c r="F174" i="3"/>
  <c r="BH173" i="3"/>
  <c r="AY173" i="3"/>
  <c r="AP173" i="3"/>
  <c r="AG173" i="3"/>
  <c r="X173" i="3"/>
  <c r="O173" i="3"/>
  <c r="F173" i="3"/>
  <c r="BH172" i="3"/>
  <c r="AY172" i="3"/>
  <c r="AP172" i="3"/>
  <c r="AG172" i="3"/>
  <c r="X172" i="3"/>
  <c r="O172" i="3"/>
  <c r="F172" i="3"/>
  <c r="BH171" i="3"/>
  <c r="AY171" i="3"/>
  <c r="AP171" i="3"/>
  <c r="AG171" i="3"/>
  <c r="X171" i="3"/>
  <c r="O171" i="3"/>
  <c r="F171" i="3"/>
  <c r="BH170" i="3"/>
  <c r="AY170" i="3"/>
  <c r="AP170" i="3"/>
  <c r="AG170" i="3"/>
  <c r="X170" i="3"/>
  <c r="O170" i="3"/>
  <c r="F170" i="3"/>
  <c r="BH169" i="3"/>
  <c r="AY169" i="3"/>
  <c r="AP169" i="3"/>
  <c r="AG169" i="3"/>
  <c r="X169" i="3"/>
  <c r="O169" i="3"/>
  <c r="F169" i="3"/>
  <c r="BH168" i="3"/>
  <c r="AY168" i="3"/>
  <c r="AP168" i="3"/>
  <c r="AG168" i="3"/>
  <c r="X168" i="3"/>
  <c r="O168" i="3"/>
  <c r="F168" i="3"/>
  <c r="BH167" i="3"/>
  <c r="AY167" i="3"/>
  <c r="AP167" i="3"/>
  <c r="AG167" i="3"/>
  <c r="X167" i="3"/>
  <c r="O167" i="3"/>
  <c r="F167" i="3"/>
  <c r="BH166" i="3"/>
  <c r="AY166" i="3"/>
  <c r="AP166" i="3"/>
  <c r="AG166" i="3"/>
  <c r="X166" i="3"/>
  <c r="O166" i="3"/>
  <c r="F166" i="3"/>
  <c r="BH165" i="3"/>
  <c r="AY165" i="3"/>
  <c r="AP165" i="3"/>
  <c r="AG165" i="3"/>
  <c r="X165" i="3"/>
  <c r="O165" i="3"/>
  <c r="F165" i="3"/>
  <c r="BH164" i="3"/>
  <c r="AY164" i="3"/>
  <c r="AP164" i="3"/>
  <c r="AG164" i="3"/>
  <c r="X164" i="3"/>
  <c r="O164" i="3"/>
  <c r="F164" i="3"/>
  <c r="BH163" i="3"/>
  <c r="AY163" i="3"/>
  <c r="AP163" i="3"/>
  <c r="AG163" i="3"/>
  <c r="X163" i="3"/>
  <c r="O163" i="3"/>
  <c r="F163" i="3"/>
  <c r="BH162" i="3"/>
  <c r="AY162" i="3"/>
  <c r="AP162" i="3"/>
  <c r="AG162" i="3"/>
  <c r="X162" i="3"/>
  <c r="O162" i="3"/>
  <c r="F162" i="3"/>
  <c r="BH161" i="3"/>
  <c r="AY161" i="3"/>
  <c r="AQ161" i="3"/>
  <c r="AP161" i="3" s="1"/>
  <c r="AG161" i="3"/>
  <c r="X161" i="3"/>
  <c r="O161" i="3"/>
  <c r="F161" i="3"/>
  <c r="BH160" i="3"/>
  <c r="AY160" i="3"/>
  <c r="AP160" i="3"/>
  <c r="AG160" i="3"/>
  <c r="X160" i="3"/>
  <c r="O160" i="3"/>
  <c r="F160" i="3"/>
  <c r="BH159" i="3"/>
  <c r="AY159" i="3"/>
  <c r="AP159" i="3"/>
  <c r="AG159" i="3"/>
  <c r="X159" i="3"/>
  <c r="O159" i="3"/>
  <c r="F159" i="3"/>
  <c r="BH158" i="3"/>
  <c r="AY158" i="3"/>
  <c r="AP158" i="3"/>
  <c r="AG158" i="3"/>
  <c r="X158" i="3"/>
  <c r="O158" i="3"/>
  <c r="F158" i="3"/>
  <c r="BH157" i="3"/>
  <c r="AY157" i="3"/>
  <c r="AP157" i="3"/>
  <c r="AG157" i="3"/>
  <c r="X157" i="3"/>
  <c r="O157" i="3"/>
  <c r="F157" i="3"/>
  <c r="BH156" i="3"/>
  <c r="AY156" i="3"/>
  <c r="AP156" i="3"/>
  <c r="AG156" i="3"/>
  <c r="X156" i="3"/>
  <c r="O156" i="3"/>
  <c r="F156" i="3"/>
  <c r="BH155" i="3"/>
  <c r="AY155" i="3"/>
  <c r="AP155" i="3"/>
  <c r="AG155" i="3"/>
  <c r="X155" i="3"/>
  <c r="O155" i="3"/>
  <c r="F155" i="3"/>
  <c r="BH154" i="3"/>
  <c r="AY154" i="3"/>
  <c r="AQ154" i="3"/>
  <c r="AP154" i="3" s="1"/>
  <c r="AG154" i="3"/>
  <c r="X154" i="3"/>
  <c r="O154" i="3"/>
  <c r="F154" i="3"/>
  <c r="BH153" i="3"/>
  <c r="AY153" i="3"/>
  <c r="AP153" i="3"/>
  <c r="AG153" i="3"/>
  <c r="X153" i="3"/>
  <c r="O153" i="3"/>
  <c r="F153" i="3"/>
  <c r="BH152" i="3"/>
  <c r="AY152" i="3"/>
  <c r="AP152" i="3"/>
  <c r="AG152" i="3"/>
  <c r="X152" i="3"/>
  <c r="O152" i="3"/>
  <c r="F152" i="3"/>
  <c r="BH151" i="3"/>
  <c r="AY151" i="3"/>
  <c r="AP151" i="3"/>
  <c r="AG151" i="3"/>
  <c r="X151" i="3"/>
  <c r="O151" i="3"/>
  <c r="F151" i="3"/>
  <c r="BH150" i="3"/>
  <c r="AY150" i="3"/>
  <c r="AP150" i="3"/>
  <c r="AG150" i="3"/>
  <c r="X150" i="3"/>
  <c r="O150" i="3"/>
  <c r="F150" i="3"/>
  <c r="BH149" i="3"/>
  <c r="AY149" i="3"/>
  <c r="AP149" i="3"/>
  <c r="AG149" i="3"/>
  <c r="X149" i="3"/>
  <c r="O149" i="3"/>
  <c r="F149" i="3"/>
  <c r="BH148" i="3"/>
  <c r="AY148" i="3"/>
  <c r="AP148" i="3"/>
  <c r="AG148" i="3"/>
  <c r="X148" i="3"/>
  <c r="O148" i="3"/>
  <c r="F148" i="3"/>
  <c r="BH147" i="3"/>
  <c r="AY147" i="3"/>
  <c r="AP147" i="3"/>
  <c r="AG147" i="3"/>
  <c r="X147" i="3"/>
  <c r="O147" i="3"/>
  <c r="F147" i="3"/>
  <c r="BH146" i="3"/>
  <c r="AY146" i="3"/>
  <c r="AP146" i="3"/>
  <c r="AG146" i="3"/>
  <c r="X146" i="3"/>
  <c r="O146" i="3"/>
  <c r="F146" i="3"/>
  <c r="BH145" i="3"/>
  <c r="AY145" i="3"/>
  <c r="AQ145" i="3"/>
  <c r="AP145" i="3" s="1"/>
  <c r="AG145" i="3"/>
  <c r="X145" i="3"/>
  <c r="O145" i="3"/>
  <c r="F145" i="3"/>
  <c r="BH144" i="3"/>
  <c r="AY144" i="3"/>
  <c r="AP144" i="3"/>
  <c r="AG144" i="3"/>
  <c r="X144" i="3"/>
  <c r="O144" i="3"/>
  <c r="F144" i="3"/>
  <c r="BH143" i="3"/>
  <c r="AY143" i="3"/>
  <c r="AP143" i="3"/>
  <c r="AG143" i="3"/>
  <c r="X143" i="3"/>
  <c r="O143" i="3"/>
  <c r="F143" i="3"/>
  <c r="BH142" i="3"/>
  <c r="AY142" i="3"/>
  <c r="AQ142" i="3"/>
  <c r="AP142" i="3" s="1"/>
  <c r="AG142" i="3"/>
  <c r="X142" i="3"/>
  <c r="O142" i="3"/>
  <c r="F142" i="3"/>
  <c r="BH141" i="3"/>
  <c r="AY141" i="3"/>
  <c r="AP141" i="3"/>
  <c r="AG141" i="3"/>
  <c r="X141" i="3"/>
  <c r="O141" i="3"/>
  <c r="F141" i="3"/>
  <c r="BH140" i="3"/>
  <c r="AY140" i="3"/>
  <c r="AP140" i="3"/>
  <c r="AG140" i="3"/>
  <c r="X140" i="3"/>
  <c r="O140" i="3"/>
  <c r="F140" i="3"/>
  <c r="BH139" i="3"/>
  <c r="AY139" i="3"/>
  <c r="AP139" i="3"/>
  <c r="AG139" i="3"/>
  <c r="X139" i="3"/>
  <c r="O139" i="3"/>
  <c r="F139" i="3"/>
  <c r="BH138" i="3"/>
  <c r="AY138" i="3"/>
  <c r="AQ138" i="3"/>
  <c r="AP138" i="3" s="1"/>
  <c r="AG138" i="3"/>
  <c r="X138" i="3"/>
  <c r="O138" i="3"/>
  <c r="F138" i="3"/>
  <c r="BH137" i="3"/>
  <c r="AY137" i="3"/>
  <c r="AQ137" i="3"/>
  <c r="AP137" i="3" s="1"/>
  <c r="AG137" i="3"/>
  <c r="X137" i="3"/>
  <c r="O137" i="3"/>
  <c r="F137" i="3"/>
  <c r="BH136" i="3"/>
  <c r="AY136" i="3"/>
  <c r="AP136" i="3"/>
  <c r="AG136" i="3"/>
  <c r="X136" i="3"/>
  <c r="O136" i="3"/>
  <c r="F136" i="3"/>
  <c r="BH135" i="3"/>
  <c r="AY135" i="3"/>
  <c r="AP135" i="3"/>
  <c r="AG135" i="3"/>
  <c r="X135" i="3"/>
  <c r="O135" i="3"/>
  <c r="F135" i="3"/>
  <c r="BH134" i="3"/>
  <c r="AY134" i="3"/>
  <c r="AP134" i="3"/>
  <c r="AG134" i="3"/>
  <c r="X134" i="3"/>
  <c r="O134" i="3"/>
  <c r="F134" i="3"/>
  <c r="BH133" i="3"/>
  <c r="AY133" i="3"/>
  <c r="AP133" i="3"/>
  <c r="AG133" i="3"/>
  <c r="X133" i="3"/>
  <c r="O133" i="3"/>
  <c r="F133" i="3"/>
  <c r="BH132" i="3"/>
  <c r="AY132" i="3"/>
  <c r="AP132" i="3"/>
  <c r="AG132" i="3"/>
  <c r="X132" i="3"/>
  <c r="O132" i="3"/>
  <c r="F132" i="3"/>
  <c r="BH131" i="3"/>
  <c r="AY131" i="3"/>
  <c r="AP131" i="3"/>
  <c r="AG131" i="3"/>
  <c r="X131" i="3"/>
  <c r="O131" i="3"/>
  <c r="F131" i="3"/>
  <c r="BH130" i="3"/>
  <c r="AY130" i="3"/>
  <c r="AP130" i="3"/>
  <c r="AG130" i="3"/>
  <c r="X130" i="3"/>
  <c r="O130" i="3"/>
  <c r="F130" i="3"/>
  <c r="BH129" i="3"/>
  <c r="AY129" i="3"/>
  <c r="AP129" i="3"/>
  <c r="AG129" i="3"/>
  <c r="X129" i="3"/>
  <c r="O129" i="3"/>
  <c r="F129" i="3"/>
  <c r="BH128" i="3"/>
  <c r="AY128" i="3"/>
  <c r="AP128" i="3"/>
  <c r="AG128" i="3"/>
  <c r="X128" i="3"/>
  <c r="O128" i="3"/>
  <c r="F128" i="3"/>
  <c r="BH127" i="3"/>
  <c r="AY127" i="3"/>
  <c r="AP127" i="3"/>
  <c r="AG127" i="3"/>
  <c r="X127" i="3"/>
  <c r="O127" i="3"/>
  <c r="F127" i="3"/>
  <c r="BH126" i="3"/>
  <c r="AY126" i="3"/>
  <c r="AP126" i="3"/>
  <c r="AG126" i="3"/>
  <c r="X126" i="3"/>
  <c r="O126" i="3"/>
  <c r="F126" i="3"/>
  <c r="BH125" i="3"/>
  <c r="AY125" i="3"/>
  <c r="AP125" i="3"/>
  <c r="AG125" i="3"/>
  <c r="X125" i="3"/>
  <c r="O125" i="3"/>
  <c r="F125" i="3"/>
  <c r="BH124" i="3"/>
  <c r="AY124" i="3"/>
  <c r="AP124" i="3"/>
  <c r="AG124" i="3"/>
  <c r="X124" i="3"/>
  <c r="O124" i="3"/>
  <c r="F124" i="3"/>
  <c r="BH123" i="3"/>
  <c r="AY123" i="3"/>
  <c r="AP123" i="3"/>
  <c r="AG123" i="3"/>
  <c r="X123" i="3"/>
  <c r="O123" i="3"/>
  <c r="F123" i="3"/>
  <c r="BH122" i="3"/>
  <c r="AY122" i="3"/>
  <c r="AQ122" i="3"/>
  <c r="AP122" i="3" s="1"/>
  <c r="AG122" i="3"/>
  <c r="X122" i="3"/>
  <c r="O122" i="3"/>
  <c r="F122" i="3"/>
  <c r="BH121" i="3"/>
  <c r="AY121" i="3"/>
  <c r="AP121" i="3"/>
  <c r="AG121" i="3"/>
  <c r="X121" i="3"/>
  <c r="O121" i="3"/>
  <c r="F121" i="3"/>
  <c r="BH120" i="3"/>
  <c r="AY120" i="3"/>
  <c r="AP120" i="3"/>
  <c r="AG120" i="3"/>
  <c r="X120" i="3"/>
  <c r="O120" i="3"/>
  <c r="F120" i="3"/>
  <c r="BH119" i="3"/>
  <c r="AY119" i="3"/>
  <c r="AP119" i="3"/>
  <c r="AG119" i="3"/>
  <c r="X119" i="3"/>
  <c r="O119" i="3"/>
  <c r="F119" i="3"/>
  <c r="BH118" i="3"/>
  <c r="AY118" i="3"/>
  <c r="AP118" i="3"/>
  <c r="AG118" i="3"/>
  <c r="X118" i="3"/>
  <c r="O118" i="3"/>
  <c r="F118" i="3"/>
  <c r="BH117" i="3"/>
  <c r="AY117" i="3"/>
  <c r="AP117" i="3"/>
  <c r="AG117" i="3"/>
  <c r="X117" i="3"/>
  <c r="O117" i="3"/>
  <c r="F117" i="3"/>
  <c r="BH116" i="3"/>
  <c r="AY116" i="3"/>
  <c r="AP116" i="3"/>
  <c r="AG116" i="3"/>
  <c r="X116" i="3"/>
  <c r="O116" i="3"/>
  <c r="F116" i="3"/>
  <c r="BH115" i="3"/>
  <c r="AY115" i="3"/>
  <c r="AP115" i="3"/>
  <c r="AG115" i="3"/>
  <c r="X115" i="3"/>
  <c r="O115" i="3"/>
  <c r="F115" i="3"/>
  <c r="BH114" i="3"/>
  <c r="AY114" i="3"/>
  <c r="AP114" i="3"/>
  <c r="AG114" i="3"/>
  <c r="X114" i="3"/>
  <c r="O114" i="3"/>
  <c r="F114" i="3"/>
  <c r="BH113" i="3"/>
  <c r="AY113" i="3"/>
  <c r="AP113" i="3"/>
  <c r="AG113" i="3"/>
  <c r="X113" i="3"/>
  <c r="O113" i="3"/>
  <c r="F113" i="3"/>
  <c r="BH112" i="3"/>
  <c r="AY112" i="3"/>
  <c r="AP112" i="3"/>
  <c r="AG112" i="3"/>
  <c r="X112" i="3"/>
  <c r="O112" i="3"/>
  <c r="F112" i="3"/>
  <c r="BH111" i="3"/>
  <c r="AY111" i="3"/>
  <c r="AP111" i="3"/>
  <c r="AG111" i="3"/>
  <c r="X111" i="3"/>
  <c r="O111" i="3"/>
  <c r="F111" i="3"/>
  <c r="BH110" i="3"/>
  <c r="AY110" i="3"/>
  <c r="AP110" i="3"/>
  <c r="AG110" i="3"/>
  <c r="X110" i="3"/>
  <c r="O110" i="3"/>
  <c r="F110" i="3"/>
  <c r="BH109" i="3"/>
  <c r="AY109" i="3"/>
  <c r="AP109" i="3"/>
  <c r="AG109" i="3"/>
  <c r="X109" i="3"/>
  <c r="O109" i="3"/>
  <c r="F109" i="3"/>
  <c r="BH108" i="3"/>
  <c r="AY108" i="3"/>
  <c r="AP108" i="3"/>
  <c r="AG108" i="3"/>
  <c r="X108" i="3"/>
  <c r="O108" i="3"/>
  <c r="F108" i="3"/>
  <c r="BH107" i="3"/>
  <c r="AY107" i="3"/>
  <c r="AP107" i="3"/>
  <c r="AG107" i="3"/>
  <c r="X107" i="3"/>
  <c r="O107" i="3"/>
  <c r="F107" i="3"/>
  <c r="BH106" i="3"/>
  <c r="AY106" i="3"/>
  <c r="AP106" i="3"/>
  <c r="AG106" i="3"/>
  <c r="X106" i="3"/>
  <c r="O106" i="3"/>
  <c r="F106" i="3"/>
  <c r="BH105" i="3"/>
  <c r="AY105" i="3"/>
  <c r="AP105" i="3"/>
  <c r="AG105" i="3"/>
  <c r="X105" i="3"/>
  <c r="O105" i="3"/>
  <c r="F105" i="3"/>
  <c r="BH104" i="3"/>
  <c r="AY104" i="3"/>
  <c r="AP104" i="3"/>
  <c r="AG104" i="3"/>
  <c r="X104" i="3"/>
  <c r="O104" i="3"/>
  <c r="F104" i="3"/>
  <c r="BH103" i="3"/>
  <c r="AY103" i="3"/>
  <c r="AP103" i="3"/>
  <c r="AG103" i="3"/>
  <c r="X103" i="3"/>
  <c r="O103" i="3"/>
  <c r="F103" i="3"/>
  <c r="BH102" i="3"/>
  <c r="AY102" i="3"/>
  <c r="AP102" i="3"/>
  <c r="AG102" i="3"/>
  <c r="X102" i="3"/>
  <c r="O102" i="3"/>
  <c r="F102" i="3"/>
  <c r="BH101" i="3"/>
  <c r="AY101" i="3"/>
  <c r="AP101" i="3"/>
  <c r="AG101" i="3"/>
  <c r="X101" i="3"/>
  <c r="O101" i="3"/>
  <c r="F101" i="3"/>
  <c r="BH100" i="3"/>
  <c r="AY100" i="3"/>
  <c r="AP100" i="3"/>
  <c r="AG100" i="3"/>
  <c r="X100" i="3"/>
  <c r="O100" i="3"/>
  <c r="F100" i="3"/>
  <c r="BH99" i="3"/>
  <c r="AY99" i="3"/>
  <c r="AP99" i="3"/>
  <c r="AG99" i="3"/>
  <c r="X99" i="3"/>
  <c r="O99" i="3"/>
  <c r="F99" i="3"/>
  <c r="BH98" i="3"/>
  <c r="AY98" i="3"/>
  <c r="AQ98" i="3"/>
  <c r="AP98" i="3" s="1"/>
  <c r="AG98" i="3"/>
  <c r="X98" i="3"/>
  <c r="O98" i="3"/>
  <c r="F98" i="3"/>
  <c r="BH97" i="3"/>
  <c r="AY97" i="3"/>
  <c r="AP97" i="3"/>
  <c r="AG97" i="3"/>
  <c r="X97" i="3"/>
  <c r="O97" i="3"/>
  <c r="F97" i="3"/>
  <c r="BH96" i="3"/>
  <c r="AY96" i="3"/>
  <c r="AP96" i="3"/>
  <c r="AG96" i="3"/>
  <c r="X96" i="3"/>
  <c r="O96" i="3"/>
  <c r="F96" i="3"/>
  <c r="BH95" i="3"/>
  <c r="AY95" i="3"/>
  <c r="AP95" i="3"/>
  <c r="AG95" i="3"/>
  <c r="X95" i="3"/>
  <c r="O95" i="3"/>
  <c r="F95" i="3"/>
  <c r="BH94" i="3"/>
  <c r="AY94" i="3"/>
  <c r="AP94" i="3"/>
  <c r="AG94" i="3"/>
  <c r="X94" i="3"/>
  <c r="O94" i="3"/>
  <c r="F94" i="3"/>
  <c r="BH93" i="3"/>
  <c r="AY93" i="3"/>
  <c r="AP93" i="3"/>
  <c r="AG93" i="3"/>
  <c r="X93" i="3"/>
  <c r="O93" i="3"/>
  <c r="F93" i="3"/>
  <c r="BH92" i="3"/>
  <c r="AY92" i="3"/>
  <c r="AP92" i="3"/>
  <c r="AG92" i="3"/>
  <c r="X92" i="3"/>
  <c r="O92" i="3"/>
  <c r="F92" i="3"/>
  <c r="BN91" i="3"/>
  <c r="BM91" i="3"/>
  <c r="BH91" i="3"/>
  <c r="AY91" i="3"/>
  <c r="AP91" i="3"/>
  <c r="AG91" i="3"/>
  <c r="X91" i="3"/>
  <c r="O91" i="3"/>
  <c r="F91" i="3"/>
  <c r="BH90" i="3"/>
  <c r="AY90" i="3"/>
  <c r="AQ90" i="3"/>
  <c r="AP90" i="3" s="1"/>
  <c r="AG90" i="3"/>
  <c r="X90" i="3"/>
  <c r="O90" i="3"/>
  <c r="F90" i="3"/>
  <c r="BH89" i="3"/>
  <c r="AY89" i="3"/>
  <c r="AP89" i="3"/>
  <c r="AG89" i="3"/>
  <c r="X89" i="3"/>
  <c r="O89" i="3"/>
  <c r="F89" i="3"/>
  <c r="BH88" i="3"/>
  <c r="AY88" i="3"/>
  <c r="AP88" i="3"/>
  <c r="AG88" i="3"/>
  <c r="X88" i="3"/>
  <c r="O88" i="3"/>
  <c r="F88" i="3"/>
  <c r="BH87" i="3"/>
  <c r="AY87" i="3"/>
  <c r="AP87" i="3"/>
  <c r="AG87" i="3"/>
  <c r="X87" i="3"/>
  <c r="O87" i="3"/>
  <c r="F87" i="3"/>
  <c r="BH86" i="3"/>
  <c r="AY86" i="3"/>
  <c r="AP86" i="3"/>
  <c r="AG86" i="3"/>
  <c r="X86" i="3"/>
  <c r="O86" i="3"/>
  <c r="F86" i="3"/>
  <c r="BH85" i="3"/>
  <c r="AY85" i="3"/>
  <c r="AP85" i="3"/>
  <c r="AG85" i="3"/>
  <c r="X85" i="3"/>
  <c r="O85" i="3"/>
  <c r="F85" i="3"/>
  <c r="BH84" i="3"/>
  <c r="AY84" i="3"/>
  <c r="AP84" i="3"/>
  <c r="AG84" i="3"/>
  <c r="X84" i="3"/>
  <c r="O84" i="3"/>
  <c r="F84" i="3"/>
  <c r="BH83" i="3"/>
  <c r="AY83" i="3"/>
  <c r="AP83" i="3"/>
  <c r="AG83" i="3"/>
  <c r="X83" i="3"/>
  <c r="O83" i="3"/>
  <c r="F83" i="3"/>
  <c r="BH82" i="3"/>
  <c r="AY82" i="3"/>
  <c r="AP82" i="3"/>
  <c r="AG82" i="3"/>
  <c r="X82" i="3"/>
  <c r="O82" i="3"/>
  <c r="F82" i="3"/>
  <c r="BH81" i="3"/>
  <c r="AY81" i="3"/>
  <c r="AP81" i="3"/>
  <c r="AG81" i="3"/>
  <c r="X81" i="3"/>
  <c r="O81" i="3"/>
  <c r="F81" i="3"/>
  <c r="BH80" i="3"/>
  <c r="AY80" i="3"/>
  <c r="AP80" i="3"/>
  <c r="AG80" i="3"/>
  <c r="X80" i="3"/>
  <c r="O80" i="3"/>
  <c r="F80" i="3"/>
  <c r="BH79" i="3"/>
  <c r="AY79" i="3"/>
  <c r="AP79" i="3"/>
  <c r="AG79" i="3"/>
  <c r="X79" i="3"/>
  <c r="O79" i="3"/>
  <c r="F79" i="3"/>
  <c r="BH78" i="3"/>
  <c r="AY78" i="3"/>
  <c r="AP78" i="3"/>
  <c r="AG78" i="3"/>
  <c r="X78" i="3"/>
  <c r="O78" i="3"/>
  <c r="F78" i="3"/>
  <c r="BH77" i="3"/>
  <c r="AY77" i="3"/>
  <c r="AP77" i="3"/>
  <c r="AG77" i="3"/>
  <c r="X77" i="3"/>
  <c r="O77" i="3"/>
  <c r="F77" i="3"/>
  <c r="BH76" i="3"/>
  <c r="AY76" i="3"/>
  <c r="AP76" i="3"/>
  <c r="AG76" i="3"/>
  <c r="X76" i="3"/>
  <c r="O76" i="3"/>
  <c r="F76" i="3"/>
  <c r="BH75" i="3"/>
  <c r="AY75" i="3"/>
  <c r="AP75" i="3"/>
  <c r="AG75" i="3"/>
  <c r="X75" i="3"/>
  <c r="O75" i="3"/>
  <c r="F75" i="3"/>
  <c r="BH74" i="3"/>
  <c r="AY74" i="3"/>
  <c r="AP74" i="3"/>
  <c r="AG74" i="3"/>
  <c r="X74" i="3"/>
  <c r="O74" i="3"/>
  <c r="F74" i="3"/>
  <c r="BH73" i="3"/>
  <c r="AY73" i="3"/>
  <c r="AP73" i="3"/>
  <c r="AG73" i="3"/>
  <c r="X73" i="3"/>
  <c r="O73" i="3"/>
  <c r="F73" i="3"/>
  <c r="BH72" i="3"/>
  <c r="AY72" i="3"/>
  <c r="AP72" i="3"/>
  <c r="AG72" i="3"/>
  <c r="X72" i="3"/>
  <c r="O72" i="3"/>
  <c r="F72" i="3"/>
  <c r="BH71" i="3"/>
  <c r="AY71" i="3"/>
  <c r="AP71" i="3"/>
  <c r="AG71" i="3"/>
  <c r="X71" i="3"/>
  <c r="O71" i="3"/>
  <c r="F71" i="3"/>
  <c r="BH70" i="3"/>
  <c r="AY70" i="3"/>
  <c r="AP70" i="3"/>
  <c r="AG70" i="3"/>
  <c r="X70" i="3"/>
  <c r="O70" i="3"/>
  <c r="F70" i="3"/>
  <c r="BH69" i="3"/>
  <c r="AY69" i="3"/>
  <c r="AP69" i="3"/>
  <c r="AG69" i="3"/>
  <c r="X69" i="3"/>
  <c r="O69" i="3"/>
  <c r="F69" i="3"/>
  <c r="BH68" i="3"/>
  <c r="AY68" i="3"/>
  <c r="AP68" i="3"/>
  <c r="AG68" i="3"/>
  <c r="X68" i="3"/>
  <c r="O68" i="3"/>
  <c r="F68" i="3"/>
  <c r="BH67" i="3"/>
  <c r="AY67" i="3"/>
  <c r="AP67" i="3"/>
  <c r="AG67" i="3"/>
  <c r="X67" i="3"/>
  <c r="O67" i="3"/>
  <c r="F67" i="3"/>
  <c r="BH66" i="3"/>
  <c r="AY66" i="3"/>
  <c r="AP66" i="3"/>
  <c r="AG66" i="3"/>
  <c r="X66" i="3"/>
  <c r="O66" i="3"/>
  <c r="F66" i="3"/>
  <c r="BH65" i="3"/>
  <c r="AY65" i="3"/>
  <c r="AP65" i="3"/>
  <c r="AG65" i="3"/>
  <c r="X65" i="3"/>
  <c r="O65" i="3"/>
  <c r="F65" i="3"/>
  <c r="BH64" i="3"/>
  <c r="AY64" i="3"/>
  <c r="AP64" i="3"/>
  <c r="AG64" i="3"/>
  <c r="X64" i="3"/>
  <c r="O64" i="3"/>
  <c r="F64" i="3"/>
  <c r="BH63" i="3"/>
  <c r="AY63" i="3"/>
  <c r="AP63" i="3"/>
  <c r="AG63" i="3"/>
  <c r="X63" i="3"/>
  <c r="O63" i="3"/>
  <c r="F63" i="3"/>
  <c r="BH62" i="3"/>
  <c r="AY62" i="3"/>
  <c r="AP62" i="3"/>
  <c r="AG62" i="3"/>
  <c r="X62" i="3"/>
  <c r="O62" i="3"/>
  <c r="F62" i="3"/>
  <c r="BH61" i="3"/>
  <c r="AY61" i="3"/>
  <c r="AP61" i="3"/>
  <c r="AG61" i="3"/>
  <c r="X61" i="3"/>
  <c r="O61" i="3"/>
  <c r="F61" i="3"/>
  <c r="BH60" i="3"/>
  <c r="AY60" i="3"/>
  <c r="AP60" i="3"/>
  <c r="AG60" i="3"/>
  <c r="X60" i="3"/>
  <c r="O60" i="3"/>
  <c r="F60" i="3"/>
  <c r="BH59" i="3"/>
  <c r="AY59" i="3"/>
  <c r="AP59" i="3"/>
  <c r="AG59" i="3"/>
  <c r="X59" i="3"/>
  <c r="O59" i="3"/>
  <c r="F59" i="3"/>
  <c r="BH58" i="3"/>
  <c r="AY58" i="3"/>
  <c r="AP58" i="3"/>
  <c r="AG58" i="3"/>
  <c r="X58" i="3"/>
  <c r="O58" i="3"/>
  <c r="F58" i="3"/>
  <c r="BH57" i="3"/>
  <c r="AY57" i="3"/>
  <c r="AP57" i="3"/>
  <c r="AG57" i="3"/>
  <c r="X57" i="3"/>
  <c r="O57" i="3"/>
  <c r="F57" i="3"/>
  <c r="BH56" i="3"/>
  <c r="AY56" i="3"/>
  <c r="AP56" i="3"/>
  <c r="AG56" i="3"/>
  <c r="X56" i="3"/>
  <c r="O56" i="3"/>
  <c r="F56" i="3"/>
  <c r="BH55" i="3"/>
  <c r="AY55" i="3"/>
  <c r="AQ55" i="3"/>
  <c r="AP55" i="3" s="1"/>
  <c r="AG55" i="3"/>
  <c r="X55" i="3"/>
  <c r="O55" i="3"/>
  <c r="F55" i="3"/>
  <c r="BH54" i="3"/>
  <c r="AY54" i="3"/>
  <c r="AP54" i="3"/>
  <c r="AG54" i="3"/>
  <c r="X54" i="3"/>
  <c r="O54" i="3"/>
  <c r="F54" i="3"/>
  <c r="BH53" i="3"/>
  <c r="AY53" i="3"/>
  <c r="AP53" i="3"/>
  <c r="AG53" i="3"/>
  <c r="X53" i="3"/>
  <c r="O53" i="3"/>
  <c r="F53" i="3"/>
  <c r="BH52" i="3"/>
  <c r="AY52" i="3"/>
  <c r="AP52" i="3"/>
  <c r="AG52" i="3"/>
  <c r="X52" i="3"/>
  <c r="O52" i="3"/>
  <c r="F52" i="3"/>
  <c r="BH51" i="3"/>
  <c r="AY51" i="3"/>
  <c r="AP51" i="3"/>
  <c r="AG51" i="3"/>
  <c r="X51" i="3"/>
  <c r="O51" i="3"/>
  <c r="F51" i="3"/>
  <c r="BH50" i="3"/>
  <c r="AY50" i="3"/>
  <c r="AP50" i="3"/>
  <c r="AG50" i="3"/>
  <c r="X50" i="3"/>
  <c r="O50" i="3"/>
  <c r="F50" i="3"/>
  <c r="BH49" i="3"/>
  <c r="AY49" i="3"/>
  <c r="AP49" i="3"/>
  <c r="AG49" i="3"/>
  <c r="X49" i="3"/>
  <c r="O49" i="3"/>
  <c r="F49" i="3"/>
  <c r="BH48" i="3"/>
  <c r="AY48" i="3"/>
  <c r="AP48" i="3"/>
  <c r="AG48" i="3"/>
  <c r="X48" i="3"/>
  <c r="O48" i="3"/>
  <c r="F48" i="3"/>
  <c r="BH47" i="3"/>
  <c r="AY47" i="3"/>
  <c r="AP47" i="3"/>
  <c r="AG47" i="3"/>
  <c r="X47" i="3"/>
  <c r="O47" i="3"/>
  <c r="F47" i="3"/>
  <c r="BH46" i="3"/>
  <c r="AY46" i="3"/>
  <c r="AP46" i="3"/>
  <c r="AG46" i="3"/>
  <c r="X46" i="3"/>
  <c r="O46" i="3"/>
  <c r="F46" i="3"/>
  <c r="BH45" i="3"/>
  <c r="AY45" i="3"/>
  <c r="AP45" i="3"/>
  <c r="AG45" i="3"/>
  <c r="X45" i="3"/>
  <c r="O45" i="3"/>
  <c r="F45" i="3"/>
  <c r="BH44" i="3"/>
  <c r="AY44" i="3"/>
  <c r="AP44" i="3"/>
  <c r="AG44" i="3"/>
  <c r="X44" i="3"/>
  <c r="O44" i="3"/>
  <c r="F44" i="3"/>
  <c r="BH43" i="3"/>
  <c r="AY43" i="3"/>
  <c r="AP43" i="3"/>
  <c r="AG43" i="3"/>
  <c r="X43" i="3"/>
  <c r="O43" i="3"/>
  <c r="F43" i="3"/>
  <c r="BH42" i="3"/>
  <c r="AY42" i="3"/>
  <c r="AP42" i="3"/>
  <c r="AG42" i="3"/>
  <c r="X42" i="3"/>
  <c r="O42" i="3"/>
  <c r="F42" i="3"/>
  <c r="BH41" i="3"/>
  <c r="AY41" i="3"/>
  <c r="AP41" i="3"/>
  <c r="AG41" i="3"/>
  <c r="X41" i="3"/>
  <c r="O41" i="3"/>
  <c r="F41" i="3"/>
  <c r="BH40" i="3"/>
  <c r="AY40" i="3"/>
  <c r="AP40" i="3"/>
  <c r="AG40" i="3"/>
  <c r="X40" i="3"/>
  <c r="O40" i="3"/>
  <c r="F40" i="3"/>
  <c r="BH39" i="3"/>
  <c r="AY39" i="3"/>
  <c r="AP39" i="3"/>
  <c r="AG39" i="3"/>
  <c r="X39" i="3"/>
  <c r="O39" i="3"/>
  <c r="F39" i="3"/>
  <c r="BH38" i="3"/>
  <c r="AY38" i="3"/>
  <c r="AP38" i="3"/>
  <c r="AG38" i="3"/>
  <c r="X38" i="3"/>
  <c r="O38" i="3"/>
  <c r="F38" i="3"/>
  <c r="BH37" i="3"/>
  <c r="AY37" i="3"/>
  <c r="AP37" i="3"/>
  <c r="AG37" i="3"/>
  <c r="X37" i="3"/>
  <c r="O37" i="3"/>
  <c r="F37" i="3"/>
  <c r="BH36" i="3"/>
  <c r="AY36" i="3"/>
  <c r="AP36" i="3"/>
  <c r="AG36" i="3"/>
  <c r="X36" i="3"/>
  <c r="O36" i="3"/>
  <c r="F36" i="3"/>
  <c r="BH35" i="3"/>
  <c r="AY35" i="3"/>
  <c r="AP35" i="3"/>
  <c r="AG35" i="3"/>
  <c r="X35" i="3"/>
  <c r="O35" i="3"/>
  <c r="F35" i="3"/>
  <c r="BH34" i="3"/>
  <c r="AY34" i="3"/>
  <c r="AP34" i="3"/>
  <c r="AG34" i="3"/>
  <c r="X34" i="3"/>
  <c r="O34" i="3"/>
  <c r="F34" i="3"/>
  <c r="BH33" i="3"/>
  <c r="AY33" i="3"/>
  <c r="AP33" i="3"/>
  <c r="AG33" i="3"/>
  <c r="X33" i="3"/>
  <c r="O33" i="3"/>
  <c r="F33" i="3"/>
  <c r="BH32" i="3"/>
  <c r="AY32" i="3"/>
  <c r="AP32" i="3"/>
  <c r="AG32" i="3"/>
  <c r="X32" i="3"/>
  <c r="O32" i="3"/>
  <c r="F32" i="3"/>
  <c r="BH31" i="3"/>
  <c r="AY31" i="3"/>
  <c r="AP31" i="3"/>
  <c r="AG31" i="3"/>
  <c r="X31" i="3"/>
  <c r="O31" i="3"/>
  <c r="F31" i="3"/>
  <c r="BH30" i="3"/>
  <c r="AY30" i="3"/>
  <c r="AP30" i="3"/>
  <c r="AG30" i="3"/>
  <c r="X30" i="3"/>
  <c r="O30" i="3"/>
  <c r="F30" i="3"/>
  <c r="BH29" i="3"/>
  <c r="AY29" i="3"/>
  <c r="AP29" i="3"/>
  <c r="AG29" i="3"/>
  <c r="X29" i="3"/>
  <c r="O29" i="3"/>
  <c r="F29" i="3"/>
  <c r="BH28" i="3"/>
  <c r="AY28" i="3"/>
  <c r="AP28" i="3"/>
  <c r="AG28" i="3"/>
  <c r="X28" i="3"/>
  <c r="O28" i="3"/>
  <c r="F28" i="3"/>
  <c r="BH27" i="3"/>
  <c r="AY27" i="3"/>
  <c r="AP27" i="3"/>
  <c r="AG27" i="3"/>
  <c r="X27" i="3"/>
  <c r="O27" i="3"/>
  <c r="F27" i="3"/>
  <c r="BH26" i="3"/>
  <c r="AY26" i="3"/>
  <c r="AP26" i="3"/>
  <c r="AG26" i="3"/>
  <c r="X26" i="3"/>
  <c r="O26" i="3"/>
  <c r="F26" i="3"/>
  <c r="BH25" i="3"/>
  <c r="AY25" i="3"/>
  <c r="AP25" i="3"/>
  <c r="AG25" i="3"/>
  <c r="X25" i="3"/>
  <c r="O25" i="3"/>
  <c r="F25" i="3"/>
  <c r="BH24" i="3"/>
  <c r="AY24" i="3"/>
  <c r="AP24" i="3"/>
  <c r="AG24" i="3"/>
  <c r="X24" i="3"/>
  <c r="O24" i="3"/>
  <c r="F24" i="3"/>
  <c r="BH23" i="3"/>
  <c r="AY23" i="3"/>
  <c r="AP23" i="3"/>
  <c r="AG23" i="3"/>
  <c r="X23" i="3"/>
  <c r="O23" i="3"/>
  <c r="F23" i="3"/>
  <c r="BH22" i="3"/>
  <c r="AY22" i="3"/>
  <c r="AP22" i="3"/>
  <c r="AG22" i="3"/>
  <c r="X22" i="3"/>
  <c r="O22" i="3"/>
  <c r="F22" i="3"/>
  <c r="BH21" i="3"/>
  <c r="AY21" i="3"/>
  <c r="AQ21" i="3"/>
  <c r="AP21" i="3" s="1"/>
  <c r="AG21" i="3"/>
  <c r="X21" i="3"/>
  <c r="O21" i="3"/>
  <c r="F21" i="3"/>
  <c r="BH20" i="3"/>
  <c r="AY20" i="3"/>
  <c r="AQ20" i="3"/>
  <c r="AQ216" i="3" s="1"/>
  <c r="AG20" i="3"/>
  <c r="X20" i="3"/>
  <c r="O20" i="3"/>
  <c r="F20" i="3"/>
  <c r="BH19" i="3"/>
  <c r="AY19" i="3"/>
  <c r="AP19" i="3"/>
  <c r="AG19" i="3"/>
  <c r="X19" i="3"/>
  <c r="O19" i="3"/>
  <c r="F19" i="3"/>
  <c r="BH18" i="3"/>
  <c r="AY18" i="3"/>
  <c r="AP18" i="3"/>
  <c r="AG18" i="3"/>
  <c r="X18" i="3"/>
  <c r="O18" i="3"/>
  <c r="F18" i="3"/>
  <c r="BH17" i="3"/>
  <c r="AY17" i="3"/>
  <c r="AP17" i="3"/>
  <c r="AG17" i="3"/>
  <c r="X17" i="3"/>
  <c r="O17" i="3"/>
  <c r="F17" i="3"/>
  <c r="BH16" i="3"/>
  <c r="AY16" i="3"/>
  <c r="AP16" i="3"/>
  <c r="AG16" i="3"/>
  <c r="X16" i="3"/>
  <c r="O16" i="3"/>
  <c r="F16" i="3"/>
  <c r="BH15" i="3"/>
  <c r="AY15" i="3"/>
  <c r="AP15" i="3"/>
  <c r="AG15" i="3"/>
  <c r="X15" i="3"/>
  <c r="O15" i="3"/>
  <c r="F15" i="3"/>
  <c r="BH14" i="3"/>
  <c r="AY14" i="3"/>
  <c r="AP14" i="3"/>
  <c r="AG14" i="3"/>
  <c r="X14" i="3"/>
  <c r="O14" i="3"/>
  <c r="F14" i="3"/>
  <c r="BH13" i="3"/>
  <c r="AY13" i="3"/>
  <c r="AP13" i="3"/>
  <c r="AG13" i="3"/>
  <c r="X13" i="3"/>
  <c r="O13" i="3"/>
  <c r="F13" i="3"/>
  <c r="BH12" i="3"/>
  <c r="AY12" i="3"/>
  <c r="AP12" i="3"/>
  <c r="AG12" i="3"/>
  <c r="X12" i="3"/>
  <c r="O12" i="3"/>
  <c r="F12" i="3"/>
  <c r="BH11" i="3"/>
  <c r="AY11" i="3"/>
  <c r="AP11" i="3"/>
  <c r="AG11" i="3"/>
  <c r="X11" i="3"/>
  <c r="O11" i="3"/>
  <c r="F11" i="3"/>
  <c r="BH10" i="3"/>
  <c r="AY10" i="3"/>
  <c r="AP10" i="3"/>
  <c r="AG10" i="3"/>
  <c r="X10" i="3"/>
  <c r="O10" i="3"/>
  <c r="F10" i="3"/>
  <c r="BH9" i="3"/>
  <c r="AY9" i="3"/>
  <c r="AP9" i="3"/>
  <c r="AG9" i="3"/>
  <c r="X9" i="3"/>
  <c r="O9" i="3"/>
  <c r="F9" i="3"/>
  <c r="BH8" i="3"/>
  <c r="AY8" i="3"/>
  <c r="AP8" i="3"/>
  <c r="AG8" i="3"/>
  <c r="X8" i="3"/>
  <c r="O8" i="3"/>
  <c r="F8" i="3"/>
  <c r="BH7" i="3"/>
  <c r="AY7" i="3"/>
  <c r="AP7" i="3"/>
  <c r="AG7" i="3"/>
  <c r="X7" i="3"/>
  <c r="O7" i="3"/>
  <c r="F7" i="3"/>
  <c r="BH6" i="3"/>
  <c r="AY6" i="3"/>
  <c r="AP6" i="3"/>
  <c r="AG6" i="3"/>
  <c r="X6" i="3"/>
  <c r="O6" i="3"/>
  <c r="F6" i="3"/>
  <c r="BH5" i="3"/>
  <c r="AY5" i="3"/>
  <c r="AP5" i="3"/>
  <c r="AG5" i="3"/>
  <c r="X5" i="3"/>
  <c r="O5" i="3"/>
  <c r="F5" i="3"/>
  <c r="BH4" i="3"/>
  <c r="AY4" i="3"/>
  <c r="AP4" i="3"/>
  <c r="AG4" i="3"/>
  <c r="X4" i="3"/>
  <c r="O4" i="3"/>
  <c r="F4" i="3"/>
  <c r="BH3" i="3"/>
  <c r="AY3" i="3"/>
  <c r="AP3" i="3"/>
  <c r="AG3" i="3"/>
  <c r="X3" i="3"/>
  <c r="O3" i="3"/>
  <c r="F3" i="3"/>
  <c r="BH2" i="3"/>
  <c r="AP2" i="3"/>
  <c r="AG2" i="3"/>
  <c r="X2" i="3"/>
  <c r="O2" i="3"/>
  <c r="F2" i="3"/>
  <c r="F211" i="7" l="1"/>
  <c r="H212" i="7" s="1"/>
  <c r="AP231" i="7"/>
  <c r="AR232" i="7" s="1"/>
  <c r="AH238" i="7"/>
  <c r="X226" i="7"/>
  <c r="Y227" i="7" s="1"/>
  <c r="AI238" i="7"/>
  <c r="BJ253" i="7"/>
  <c r="AY246" i="7"/>
  <c r="BA247" i="7" s="1"/>
  <c r="O203" i="7"/>
  <c r="P204" i="7" s="1"/>
  <c r="BI253" i="7"/>
  <c r="F104" i="6"/>
  <c r="AR56" i="6"/>
  <c r="AH53" i="6"/>
  <c r="O78" i="6"/>
  <c r="AI53" i="6"/>
  <c r="BH49" i="6"/>
  <c r="BH50" i="6" s="1"/>
  <c r="BI50" i="6" s="1"/>
  <c r="AZ56" i="6"/>
  <c r="AQ56" i="6"/>
  <c r="BA56" i="6"/>
  <c r="AG57" i="5"/>
  <c r="AP73" i="5"/>
  <c r="BH91" i="5"/>
  <c r="BI92" i="5" s="1"/>
  <c r="AY74" i="5"/>
  <c r="F105" i="4"/>
  <c r="H106" i="4" s="1"/>
  <c r="O82" i="4"/>
  <c r="P83" i="4" s="1"/>
  <c r="AY50" i="4"/>
  <c r="BA51" i="4" s="1"/>
  <c r="BH71" i="4"/>
  <c r="BJ72" i="4" s="1"/>
  <c r="X81" i="4"/>
  <c r="Y82" i="4" s="1"/>
  <c r="AG70" i="4"/>
  <c r="AI71" i="4" s="1"/>
  <c r="AP68" i="4"/>
  <c r="AR69" i="4" s="1"/>
  <c r="Z82" i="4"/>
  <c r="X219" i="3"/>
  <c r="Y220" i="3" s="1"/>
  <c r="BN92" i="3"/>
  <c r="AG245" i="3"/>
  <c r="AI246" i="3" s="1"/>
  <c r="AY221" i="3"/>
  <c r="BA222" i="3" s="1"/>
  <c r="F226" i="3"/>
  <c r="G227" i="3" s="1"/>
  <c r="O237" i="3"/>
  <c r="P238" i="3" s="1"/>
  <c r="BH214" i="3"/>
  <c r="BI215" i="3" s="1"/>
  <c r="AP20" i="3"/>
  <c r="AP216" i="3" s="1"/>
  <c r="AQ217" i="3" s="1"/>
  <c r="Z220" i="3"/>
  <c r="Q238" i="3"/>
  <c r="AH246" i="3"/>
  <c r="G212" i="7" l="1"/>
  <c r="AQ232" i="7"/>
  <c r="Z227" i="7"/>
  <c r="AZ247" i="7"/>
  <c r="Q204" i="7"/>
  <c r="BJ50" i="6"/>
  <c r="BJ92" i="5"/>
  <c r="AZ51" i="4"/>
  <c r="G106" i="4"/>
  <c r="BI72" i="4"/>
  <c r="AQ69" i="4"/>
  <c r="AH71" i="4"/>
  <c r="AZ222" i="3"/>
  <c r="BJ215" i="3"/>
  <c r="H227" i="3"/>
  <c r="AR217" i="3"/>
  <c r="Q7" i="1" l="1"/>
  <c r="K51" i="1"/>
  <c r="J50" i="1"/>
  <c r="I50" i="1"/>
  <c r="H50" i="1"/>
  <c r="G50" i="1"/>
  <c r="F50" i="1"/>
  <c r="E50" i="1"/>
  <c r="D50" i="1"/>
  <c r="K49" i="1"/>
  <c r="Q9" i="1" s="1"/>
  <c r="K48" i="1"/>
  <c r="P9" i="1" s="1"/>
  <c r="J47" i="1"/>
  <c r="I47" i="1"/>
  <c r="H47" i="1"/>
  <c r="G47" i="1"/>
  <c r="F47" i="1"/>
  <c r="E47" i="1"/>
  <c r="D47" i="1"/>
  <c r="K42" i="1"/>
  <c r="J41" i="1"/>
  <c r="I41" i="1"/>
  <c r="H41" i="1"/>
  <c r="G41" i="1"/>
  <c r="F41" i="1"/>
  <c r="E41" i="1"/>
  <c r="D41" i="1"/>
  <c r="K40" i="1"/>
  <c r="Q8" i="1" s="1"/>
  <c r="K39" i="1"/>
  <c r="P8" i="1" s="1"/>
  <c r="J38" i="1"/>
  <c r="I38" i="1"/>
  <c r="H38" i="1"/>
  <c r="G38" i="1"/>
  <c r="F38" i="1"/>
  <c r="E38" i="1"/>
  <c r="D38" i="1"/>
  <c r="J32" i="1"/>
  <c r="I32" i="1"/>
  <c r="H32" i="1"/>
  <c r="G32" i="1"/>
  <c r="F32" i="1"/>
  <c r="E32" i="1"/>
  <c r="D32" i="1"/>
  <c r="K31" i="1"/>
  <c r="K30" i="1"/>
  <c r="P7" i="1" s="1"/>
  <c r="J29" i="1"/>
  <c r="I29" i="1"/>
  <c r="H29" i="1"/>
  <c r="G29" i="1"/>
  <c r="F29" i="1"/>
  <c r="E29" i="1"/>
  <c r="D29" i="1"/>
  <c r="K24" i="1"/>
  <c r="J23" i="1"/>
  <c r="J20" i="1" s="1"/>
  <c r="I23" i="1"/>
  <c r="H23" i="1"/>
  <c r="H20" i="1" s="1"/>
  <c r="G23" i="1"/>
  <c r="G20" i="1" s="1"/>
  <c r="F23" i="1"/>
  <c r="F20" i="1" s="1"/>
  <c r="E23" i="1"/>
  <c r="D23" i="1"/>
  <c r="D20" i="1" s="1"/>
  <c r="K22" i="1"/>
  <c r="Q6" i="1" s="1"/>
  <c r="K21" i="1"/>
  <c r="P6" i="1" s="1"/>
  <c r="I20" i="1"/>
  <c r="E20" i="1"/>
  <c r="K16" i="1"/>
  <c r="J15" i="1"/>
  <c r="I15" i="1"/>
  <c r="H15" i="1"/>
  <c r="G15" i="1"/>
  <c r="E15" i="1"/>
  <c r="D15" i="1"/>
  <c r="K14" i="1"/>
  <c r="Q5" i="1" s="1"/>
  <c r="K13" i="1"/>
  <c r="P5" i="1" s="1"/>
  <c r="J12" i="1"/>
  <c r="I12" i="1"/>
  <c r="H12" i="1"/>
  <c r="G12" i="1"/>
  <c r="E12" i="1"/>
  <c r="D12" i="1"/>
  <c r="J8" i="1"/>
  <c r="I7" i="1"/>
  <c r="H7" i="1"/>
  <c r="G7" i="1"/>
  <c r="F7" i="1"/>
  <c r="E7" i="1"/>
  <c r="D7" i="1"/>
  <c r="J6" i="1"/>
  <c r="J5" i="1"/>
  <c r="P4" i="1" s="1"/>
  <c r="J4" i="1"/>
  <c r="Q4" i="1" s="1"/>
  <c r="I3" i="1"/>
  <c r="H3" i="1"/>
  <c r="G3" i="1"/>
  <c r="F3" i="1"/>
  <c r="E3" i="1"/>
  <c r="D3" i="1"/>
  <c r="P10" i="1" l="1"/>
  <c r="Q10" i="1"/>
  <c r="J7" i="1"/>
  <c r="R4" i="1" s="1"/>
  <c r="R10" i="1" s="1"/>
  <c r="K15" i="1"/>
  <c r="R5" i="1" s="1"/>
  <c r="K29" i="1"/>
  <c r="K41" i="1"/>
  <c r="R8" i="1" s="1"/>
  <c r="K12" i="1"/>
  <c r="O5" i="1" s="1"/>
  <c r="S5" i="1" s="1"/>
  <c r="K50" i="1"/>
  <c r="R9" i="1" s="1"/>
  <c r="K20" i="1"/>
  <c r="O6" i="1" s="1"/>
  <c r="J3" i="1"/>
  <c r="O4" i="1" s="1"/>
  <c r="K32" i="1"/>
  <c r="R7" i="1" s="1"/>
  <c r="K38" i="1"/>
  <c r="O8" i="1" s="1"/>
  <c r="S8" i="1" s="1"/>
  <c r="K47" i="1"/>
  <c r="O9" i="1" s="1"/>
  <c r="S9" i="1" s="1"/>
  <c r="K23" i="1"/>
  <c r="R6" i="1" s="1"/>
  <c r="S4" i="1" l="1"/>
  <c r="S10" i="1" s="1"/>
  <c r="O10" i="1"/>
  <c r="S6" i="1"/>
  <c r="K33" i="1"/>
  <c r="O7" i="1"/>
  <c r="S7" i="1" s="1"/>
</calcChain>
</file>

<file path=xl/sharedStrings.xml><?xml version="1.0" encoding="utf-8"?>
<sst xmlns="http://schemas.openxmlformats.org/spreadsheetml/2006/main" count="7893" uniqueCount="4903">
  <si>
    <t>2014-2015</t>
  </si>
  <si>
    <t>Total 
articles</t>
  </si>
  <si>
    <t xml:space="preserve">Journal of Physiology </t>
  </si>
  <si>
    <t>Cell</t>
  </si>
  <si>
    <t>Reviews</t>
  </si>
  <si>
    <t>Animals</t>
  </si>
  <si>
    <t>Excluded</t>
  </si>
  <si>
    <t>Humans</t>
  </si>
  <si>
    <t>Total articles</t>
  </si>
  <si>
    <t>BJSM</t>
  </si>
  <si>
    <t>Non-human</t>
  </si>
  <si>
    <t xml:space="preserve"> </t>
  </si>
  <si>
    <t>AJSM</t>
  </si>
  <si>
    <t>Sp Sci &amp; Med</t>
  </si>
  <si>
    <t>Med, Sci Sp Ex</t>
  </si>
  <si>
    <t>Euro J Sp Sci</t>
  </si>
  <si>
    <t xml:space="preserve">Total articles </t>
  </si>
  <si>
    <t>Total reviews</t>
  </si>
  <si>
    <t>Total nonhuman</t>
  </si>
  <si>
    <t>Total excluded</t>
  </si>
  <si>
    <t>Total included</t>
  </si>
  <si>
    <t>Publication Year</t>
  </si>
  <si>
    <t>Author(s)</t>
  </si>
  <si>
    <t>Topic</t>
  </si>
  <si>
    <t>Total</t>
  </si>
  <si>
    <t>Male</t>
  </si>
  <si>
    <t>Female</t>
  </si>
  <si>
    <t>Turki Belk</t>
  </si>
  <si>
    <t>Strecthing</t>
  </si>
  <si>
    <t>Garcia Ramos</t>
  </si>
  <si>
    <t>Reed</t>
  </si>
  <si>
    <t>Cycling</t>
  </si>
  <si>
    <t>Panchuk</t>
  </si>
  <si>
    <t>Ice hockey</t>
  </si>
  <si>
    <t>Ikutomo</t>
  </si>
  <si>
    <t>Cross</t>
  </si>
  <si>
    <t>Tagliaferri</t>
  </si>
  <si>
    <t>Poutiainen</t>
  </si>
  <si>
    <t>Ice hocky</t>
  </si>
  <si>
    <t>Lopes</t>
  </si>
  <si>
    <t>Xia</t>
  </si>
  <si>
    <t>Lastella</t>
  </si>
  <si>
    <t>Mina</t>
  </si>
  <si>
    <t>Squat</t>
  </si>
  <si>
    <t>Miles</t>
  </si>
  <si>
    <t>Zandvorort</t>
  </si>
  <si>
    <t>cold water im</t>
  </si>
  <si>
    <t>Howle</t>
  </si>
  <si>
    <t>football</t>
  </si>
  <si>
    <t>Bini</t>
  </si>
  <si>
    <t>Leone</t>
  </si>
  <si>
    <t>Risius</t>
  </si>
  <si>
    <t>Tous Fajardo</t>
  </si>
  <si>
    <t xml:space="preserve">Bench </t>
  </si>
  <si>
    <t>Vickers</t>
  </si>
  <si>
    <t xml:space="preserve">Ice hockey </t>
  </si>
  <si>
    <t>Capobianco</t>
  </si>
  <si>
    <t>Troester</t>
  </si>
  <si>
    <t>Rugby union</t>
  </si>
  <si>
    <t>Antunes</t>
  </si>
  <si>
    <t>Uphill</t>
  </si>
  <si>
    <t>Basketball</t>
  </si>
  <si>
    <t>Bezodis</t>
  </si>
  <si>
    <t>Sprinters</t>
  </si>
  <si>
    <t>Brown</t>
  </si>
  <si>
    <t xml:space="preserve">Women breasts </t>
  </si>
  <si>
    <t>Duncan</t>
  </si>
  <si>
    <t>Agostinis Sob</t>
  </si>
  <si>
    <t>Besson</t>
  </si>
  <si>
    <t>female runners</t>
  </si>
  <si>
    <t>Perez</t>
  </si>
  <si>
    <t>Romanzini</t>
  </si>
  <si>
    <t>Tomatis</t>
  </si>
  <si>
    <t>Roe</t>
  </si>
  <si>
    <t>Rylands</t>
  </si>
  <si>
    <t xml:space="preserve">BMX </t>
  </si>
  <si>
    <t>Sallen</t>
  </si>
  <si>
    <t>Grazioli</t>
  </si>
  <si>
    <t>soccer</t>
  </si>
  <si>
    <t>Porter</t>
  </si>
  <si>
    <t>Drenowatz</t>
  </si>
  <si>
    <t>Ijichi</t>
  </si>
  <si>
    <t>Merry</t>
  </si>
  <si>
    <t xml:space="preserve">Ex intensity </t>
  </si>
  <si>
    <t>Lacome</t>
  </si>
  <si>
    <t>Turner</t>
  </si>
  <si>
    <t>Polito</t>
  </si>
  <si>
    <t>Caffeine &amp; Res T</t>
  </si>
  <si>
    <t>Miller</t>
  </si>
  <si>
    <t>Doma</t>
  </si>
  <si>
    <t>St T on Running</t>
  </si>
  <si>
    <t>Lupo</t>
  </si>
  <si>
    <t>Giles</t>
  </si>
  <si>
    <t>Hypoxia</t>
  </si>
  <si>
    <t>Van Ryswyk</t>
  </si>
  <si>
    <t xml:space="preserve">sleep </t>
  </si>
  <si>
    <t>Rasmussen</t>
  </si>
  <si>
    <t>Pethick</t>
  </si>
  <si>
    <t>Gagnon</t>
  </si>
  <si>
    <t>Hamill</t>
  </si>
  <si>
    <t>Legrand</t>
  </si>
  <si>
    <t>Faghy</t>
  </si>
  <si>
    <t>Respiratory</t>
  </si>
  <si>
    <t>Tse</t>
  </si>
  <si>
    <t>Marques</t>
  </si>
  <si>
    <t>Caffeine</t>
  </si>
  <si>
    <t>Abe</t>
  </si>
  <si>
    <t>Salinero</t>
  </si>
  <si>
    <t>Ankle flex</t>
  </si>
  <si>
    <t>Batalha</t>
  </si>
  <si>
    <t>Swimmers</t>
  </si>
  <si>
    <t>Reihmane</t>
  </si>
  <si>
    <t>Older men ex</t>
  </si>
  <si>
    <t>Penailillo</t>
  </si>
  <si>
    <t>Dumortier</t>
  </si>
  <si>
    <t>female gymna</t>
  </si>
  <si>
    <t>Astorino</t>
  </si>
  <si>
    <t>Starling</t>
  </si>
  <si>
    <t>Vercruyssen</t>
  </si>
  <si>
    <t>Trail run</t>
  </si>
  <si>
    <t>Noh</t>
  </si>
  <si>
    <t>Soccer</t>
  </si>
  <si>
    <t>Goods</t>
  </si>
  <si>
    <t>Sprints</t>
  </si>
  <si>
    <t>Crewther</t>
  </si>
  <si>
    <t xml:space="preserve">Grip in men </t>
  </si>
  <si>
    <t>Gomez Molina</t>
  </si>
  <si>
    <t>Runners</t>
  </si>
  <si>
    <t>Aibar Almazan</t>
  </si>
  <si>
    <t>Pallares</t>
  </si>
  <si>
    <t>Girman</t>
  </si>
  <si>
    <t>Res T in males</t>
  </si>
  <si>
    <t>Lau</t>
  </si>
  <si>
    <t>Ahtiainen</t>
  </si>
  <si>
    <t>Res T in men</t>
  </si>
  <si>
    <t>Bartolomei</t>
  </si>
  <si>
    <t xml:space="preserve">Bench in men </t>
  </si>
  <si>
    <t>Galbraith</t>
  </si>
  <si>
    <t>Ricci</t>
  </si>
  <si>
    <t>Alvarez</t>
  </si>
  <si>
    <t>Braakhuis</t>
  </si>
  <si>
    <t>running in females</t>
  </si>
  <si>
    <t>Araujo</t>
  </si>
  <si>
    <t>Devenney</t>
  </si>
  <si>
    <t>Tinsley</t>
  </si>
  <si>
    <t>Time res feed men</t>
  </si>
  <si>
    <t>Ishara</t>
  </si>
  <si>
    <t>Leeder</t>
  </si>
  <si>
    <t>Cold water</t>
  </si>
  <si>
    <t>Chrois</t>
  </si>
  <si>
    <t>Correa</t>
  </si>
  <si>
    <t>Futsal</t>
  </si>
  <si>
    <t>Callewaut</t>
  </si>
  <si>
    <t>Sailing</t>
  </si>
  <si>
    <t>Diaz Lara</t>
  </si>
  <si>
    <t>Jiu Jitsu</t>
  </si>
  <si>
    <t>Silva</t>
  </si>
  <si>
    <t>Fouasson</t>
  </si>
  <si>
    <t>Beard</t>
  </si>
  <si>
    <t>rugby union</t>
  </si>
  <si>
    <t>Reale</t>
  </si>
  <si>
    <t>Afonso</t>
  </si>
  <si>
    <t>Volleyball</t>
  </si>
  <si>
    <t>Emilio Adami</t>
  </si>
  <si>
    <t>America's cup</t>
  </si>
  <si>
    <t>Kizzi</t>
  </si>
  <si>
    <t>Cotterill</t>
  </si>
  <si>
    <t>Rugby</t>
  </si>
  <si>
    <t>Portman</t>
  </si>
  <si>
    <t>Konrad</t>
  </si>
  <si>
    <t>stretching</t>
  </si>
  <si>
    <t>Vera</t>
  </si>
  <si>
    <t>Huxley</t>
  </si>
  <si>
    <t>Robeiro</t>
  </si>
  <si>
    <t>Glenn</t>
  </si>
  <si>
    <t>female tenis</t>
  </si>
  <si>
    <t>Brannstrom</t>
  </si>
  <si>
    <t xml:space="preserve">Vit D female </t>
  </si>
  <si>
    <t>Wilson</t>
  </si>
  <si>
    <t>jockeys</t>
  </si>
  <si>
    <t>Chao</t>
  </si>
  <si>
    <t>military males</t>
  </si>
  <si>
    <t>Julio</t>
  </si>
  <si>
    <t>Hamrik</t>
  </si>
  <si>
    <t>Hoefelmann</t>
  </si>
  <si>
    <t>Cyclists</t>
  </si>
  <si>
    <t>Wiltmann</t>
  </si>
  <si>
    <t>Skiing</t>
  </si>
  <si>
    <t>Zahradnik</t>
  </si>
  <si>
    <t>Vargas Ortiz</t>
  </si>
  <si>
    <t>Obese male</t>
  </si>
  <si>
    <t>Amaro Gahete</t>
  </si>
  <si>
    <t>Jones</t>
  </si>
  <si>
    <t>Rodrigues</t>
  </si>
  <si>
    <t>Ballet dancers</t>
  </si>
  <si>
    <t>Garzon</t>
  </si>
  <si>
    <t>Murtagh</t>
  </si>
  <si>
    <t>kayakers</t>
  </si>
  <si>
    <t>Oosthuyse</t>
  </si>
  <si>
    <t>endurance</t>
  </si>
  <si>
    <t>Grospretre</t>
  </si>
  <si>
    <t>Sasayama</t>
  </si>
  <si>
    <t>Ruiter</t>
  </si>
  <si>
    <t>Black</t>
  </si>
  <si>
    <t>Time trials</t>
  </si>
  <si>
    <t>Zech</t>
  </si>
  <si>
    <t>Raudsepp</t>
  </si>
  <si>
    <t>Sed behav girls</t>
  </si>
  <si>
    <t>Swartz</t>
  </si>
  <si>
    <t>Guan</t>
  </si>
  <si>
    <t>Fencing</t>
  </si>
  <si>
    <t>Abbott</t>
  </si>
  <si>
    <t>Oates</t>
  </si>
  <si>
    <t>Chow</t>
  </si>
  <si>
    <t>coordination</t>
  </si>
  <si>
    <t>Thompson</t>
  </si>
  <si>
    <t>Rock climbers</t>
  </si>
  <si>
    <t>Ubago-Guisado</t>
  </si>
  <si>
    <t>Bone mass girls</t>
  </si>
  <si>
    <t>Fischer</t>
  </si>
  <si>
    <t>Swimming</t>
  </si>
  <si>
    <t>Hulsdunker</t>
  </si>
  <si>
    <t>Dalecki</t>
  </si>
  <si>
    <t>Gordon</t>
  </si>
  <si>
    <t>Mingshull</t>
  </si>
  <si>
    <t>Zebrowska</t>
  </si>
  <si>
    <t>Endurance athletes</t>
  </si>
  <si>
    <t>Ingle</t>
  </si>
  <si>
    <t>Sherwin</t>
  </si>
  <si>
    <t xml:space="preserve">Coahes </t>
  </si>
  <si>
    <t>Mitchell</t>
  </si>
  <si>
    <t>Kampouri</t>
  </si>
  <si>
    <t xml:space="preserve">eating dis female </t>
  </si>
  <si>
    <t>Freemas</t>
  </si>
  <si>
    <t>Berdi</t>
  </si>
  <si>
    <t>Guzman</t>
  </si>
  <si>
    <t>Rice</t>
  </si>
  <si>
    <t>Smale</t>
  </si>
  <si>
    <t xml:space="preserve">Cerebral blood </t>
  </si>
  <si>
    <t>Macadam</t>
  </si>
  <si>
    <t>Sprint</t>
  </si>
  <si>
    <t>Pastuszak</t>
  </si>
  <si>
    <t>Sinclair</t>
  </si>
  <si>
    <t>CHO rinse &amp; cycling</t>
  </si>
  <si>
    <t>McVeigh</t>
  </si>
  <si>
    <t>Belhaj</t>
  </si>
  <si>
    <t>soccer players</t>
  </si>
  <si>
    <t>Hasan</t>
  </si>
  <si>
    <t>Kicking</t>
  </si>
  <si>
    <t>Kostoulas</t>
  </si>
  <si>
    <t>Cui</t>
  </si>
  <si>
    <t>Tennis</t>
  </si>
  <si>
    <t>Lawrence</t>
  </si>
  <si>
    <t>Fernandez Rio</t>
  </si>
  <si>
    <t>O'Connell</t>
  </si>
  <si>
    <t>Fagher</t>
  </si>
  <si>
    <t>Wunsch</t>
  </si>
  <si>
    <t>Running</t>
  </si>
  <si>
    <t>Triska</t>
  </si>
  <si>
    <t>speed</t>
  </si>
  <si>
    <t>Casado</t>
  </si>
  <si>
    <t>Okeefe</t>
  </si>
  <si>
    <t>Cayir</t>
  </si>
  <si>
    <t>Zanetti</t>
  </si>
  <si>
    <t>Phibbs</t>
  </si>
  <si>
    <t>El Ashker</t>
  </si>
  <si>
    <t>Stuckenschneider</t>
  </si>
  <si>
    <t>Ramirez</t>
  </si>
  <si>
    <t>Pion</t>
  </si>
  <si>
    <t>elite adol boys</t>
  </si>
  <si>
    <t>Weeks</t>
  </si>
  <si>
    <t>Roelofs</t>
  </si>
  <si>
    <t>Love</t>
  </si>
  <si>
    <t>Hydration</t>
  </si>
  <si>
    <t>Jewell</t>
  </si>
  <si>
    <t>Pastor</t>
  </si>
  <si>
    <t>Pumpa</t>
  </si>
  <si>
    <t>pain management</t>
  </si>
  <si>
    <t>Spilsbury</t>
  </si>
  <si>
    <t>Kidokoro</t>
  </si>
  <si>
    <t>Concurrent T</t>
  </si>
  <si>
    <t>Bataineh</t>
  </si>
  <si>
    <t>Jordanian men</t>
  </si>
  <si>
    <t>Zago</t>
  </si>
  <si>
    <t>Runing</t>
  </si>
  <si>
    <t>Lindheimer</t>
  </si>
  <si>
    <t>Kandel</t>
  </si>
  <si>
    <t>Rumpf</t>
  </si>
  <si>
    <t>sprinters</t>
  </si>
  <si>
    <t>Hespanhol</t>
  </si>
  <si>
    <t>Sukys</t>
  </si>
  <si>
    <t>Zadow</t>
  </si>
  <si>
    <t>HIIT</t>
  </si>
  <si>
    <t>The Haaf</t>
  </si>
  <si>
    <t>Matta</t>
  </si>
  <si>
    <t>Nieminen</t>
  </si>
  <si>
    <t xml:space="preserve">Tennis </t>
  </si>
  <si>
    <t>Wndersitz</t>
  </si>
  <si>
    <t>Townsend</t>
  </si>
  <si>
    <t>Elbe</t>
  </si>
  <si>
    <t>Evans</t>
  </si>
  <si>
    <t>Oliveira</t>
  </si>
  <si>
    <t>Wdowski</t>
  </si>
  <si>
    <t>Burt</t>
  </si>
  <si>
    <t>Rousett</t>
  </si>
  <si>
    <t>Lemos</t>
  </si>
  <si>
    <t>An</t>
  </si>
  <si>
    <t>Page</t>
  </si>
  <si>
    <t>Dixon</t>
  </si>
  <si>
    <t>Kirk</t>
  </si>
  <si>
    <t>Glaister</t>
  </si>
  <si>
    <t>Caffeine supp</t>
  </si>
  <si>
    <t>Mayo</t>
  </si>
  <si>
    <t>Naczk</t>
  </si>
  <si>
    <t>Ferguson</t>
  </si>
  <si>
    <t>BFR</t>
  </si>
  <si>
    <t>Ballester</t>
  </si>
  <si>
    <t>Blomqvist</t>
  </si>
  <si>
    <t>Cooper</t>
  </si>
  <si>
    <t>Sprint in males</t>
  </si>
  <si>
    <t>Zimmermann</t>
  </si>
  <si>
    <t>Caru</t>
  </si>
  <si>
    <t>Romero</t>
  </si>
  <si>
    <t>Latorre</t>
  </si>
  <si>
    <t>Thomas</t>
  </si>
  <si>
    <t>Bottoms</t>
  </si>
  <si>
    <t xml:space="preserve">arm crank </t>
  </si>
  <si>
    <t>Lex</t>
  </si>
  <si>
    <t>Lord</t>
  </si>
  <si>
    <t>Buchardt</t>
  </si>
  <si>
    <t>Nawrocka</t>
  </si>
  <si>
    <t>Croix</t>
  </si>
  <si>
    <t>Augste</t>
  </si>
  <si>
    <t>Sessions</t>
  </si>
  <si>
    <t>Maxell</t>
  </si>
  <si>
    <t>Farana</t>
  </si>
  <si>
    <t>Feml gym</t>
  </si>
  <si>
    <t>Rafiei</t>
  </si>
  <si>
    <t>Limmer</t>
  </si>
  <si>
    <t>Seabra</t>
  </si>
  <si>
    <t>Goossens</t>
  </si>
  <si>
    <t>Miyamoto</t>
  </si>
  <si>
    <t>CRF</t>
  </si>
  <si>
    <t>Koshida</t>
  </si>
  <si>
    <t xml:space="preserve">Judo </t>
  </si>
  <si>
    <t>Lopes Silva</t>
  </si>
  <si>
    <t>Taekwondo</t>
  </si>
  <si>
    <t>Choi</t>
  </si>
  <si>
    <t>baseball</t>
  </si>
  <si>
    <t>Abeln</t>
  </si>
  <si>
    <t>Bradley</t>
  </si>
  <si>
    <t>Carmon</t>
  </si>
  <si>
    <t>female footballers</t>
  </si>
  <si>
    <t>Clemente</t>
  </si>
  <si>
    <t>Maroni</t>
  </si>
  <si>
    <t>Hand cooling</t>
  </si>
  <si>
    <t>Gaudino</t>
  </si>
  <si>
    <t>Wang</t>
  </si>
  <si>
    <t>Van Biesen</t>
  </si>
  <si>
    <t>Lindsay</t>
  </si>
  <si>
    <t>Prof rugby</t>
  </si>
  <si>
    <t>Wanjek</t>
  </si>
  <si>
    <t>Rowlatt</t>
  </si>
  <si>
    <t>Bastida</t>
  </si>
  <si>
    <t>Mackenzie</t>
  </si>
  <si>
    <t>Linddorfer</t>
  </si>
  <si>
    <t>Robey</t>
  </si>
  <si>
    <t>elite soccer players</t>
  </si>
  <si>
    <t>Swinbarne</t>
  </si>
  <si>
    <t>Sleep quality</t>
  </si>
  <si>
    <t>Bonsignore</t>
  </si>
  <si>
    <t>Faria</t>
  </si>
  <si>
    <t>Stetter</t>
  </si>
  <si>
    <t>ice hockey</t>
  </si>
  <si>
    <t>Bode</t>
  </si>
  <si>
    <t>Pearson</t>
  </si>
  <si>
    <t>Jump perform</t>
  </si>
  <si>
    <t>Gaviglio</t>
  </si>
  <si>
    <t>rugby</t>
  </si>
  <si>
    <t>Maquirrian</t>
  </si>
  <si>
    <t>Male tennis</t>
  </si>
  <si>
    <t>Songsorn</t>
  </si>
  <si>
    <t>Hamacher</t>
  </si>
  <si>
    <t>Kayak</t>
  </si>
  <si>
    <t>Kawamoto</t>
  </si>
  <si>
    <t>tennie</t>
  </si>
  <si>
    <t>Thom</t>
  </si>
  <si>
    <t>Fernandes</t>
  </si>
  <si>
    <t>Endurance run</t>
  </si>
  <si>
    <t>Super leage rugby</t>
  </si>
  <si>
    <t>Oconnor</t>
  </si>
  <si>
    <t>elite football</t>
  </si>
  <si>
    <t>Lampinen</t>
  </si>
  <si>
    <t>Wiklinson</t>
  </si>
  <si>
    <t>Mccosker</t>
  </si>
  <si>
    <t>Vernillo</t>
  </si>
  <si>
    <t>Morehen</t>
  </si>
  <si>
    <t>Bellinger</t>
  </si>
  <si>
    <t>Beta alanine</t>
  </si>
  <si>
    <t>Dalen</t>
  </si>
  <si>
    <t>Fornasier</t>
  </si>
  <si>
    <t>Micarelli</t>
  </si>
  <si>
    <t>Scharhag</t>
  </si>
  <si>
    <t>Roberts</t>
  </si>
  <si>
    <t>Cipryan</t>
  </si>
  <si>
    <t>HI Running</t>
  </si>
  <si>
    <t>Santos</t>
  </si>
  <si>
    <t>Dunican</t>
  </si>
  <si>
    <t>Super rugby</t>
  </si>
  <si>
    <t>Estebanez</t>
  </si>
  <si>
    <t>Renteria</t>
  </si>
  <si>
    <t>Focke</t>
  </si>
  <si>
    <t>Rejeb</t>
  </si>
  <si>
    <t>Injury youth</t>
  </si>
  <si>
    <t>Jonvik</t>
  </si>
  <si>
    <t>Martinz</t>
  </si>
  <si>
    <t xml:space="preserve">HI res t </t>
  </si>
  <si>
    <t>Boat</t>
  </si>
  <si>
    <t>Zuber</t>
  </si>
  <si>
    <t>Football players</t>
  </si>
  <si>
    <t>Johnston</t>
  </si>
  <si>
    <t>elite game players</t>
  </si>
  <si>
    <t>Greenwood</t>
  </si>
  <si>
    <t>cricket</t>
  </si>
  <si>
    <t>Dehghansai</t>
  </si>
  <si>
    <t>Watson</t>
  </si>
  <si>
    <t>Adol female</t>
  </si>
  <si>
    <t>Klostermann</t>
  </si>
  <si>
    <t>Gantois</t>
  </si>
  <si>
    <t>Pedisic</t>
  </si>
  <si>
    <t>Ross</t>
  </si>
  <si>
    <t>rugby sevens</t>
  </si>
  <si>
    <t>Cassity</t>
  </si>
  <si>
    <t>Mawhinny</t>
  </si>
  <si>
    <t>Cold Water imm</t>
  </si>
  <si>
    <t>Barreto Silva</t>
  </si>
  <si>
    <t>Hussey</t>
  </si>
  <si>
    <t>Johnson</t>
  </si>
  <si>
    <t>Albur</t>
  </si>
  <si>
    <t>squat in males</t>
  </si>
  <si>
    <t>Sanchis Moysi</t>
  </si>
  <si>
    <t>Sabido</t>
  </si>
  <si>
    <t>Handball</t>
  </si>
  <si>
    <t>Li</t>
  </si>
  <si>
    <t>Stavres</t>
  </si>
  <si>
    <t>Dawkins</t>
  </si>
  <si>
    <t>Etxebarria</t>
  </si>
  <si>
    <t>Triathletes</t>
  </si>
  <si>
    <t>female gymnasts</t>
  </si>
  <si>
    <t>Povaas</t>
  </si>
  <si>
    <t>active boys</t>
  </si>
  <si>
    <t>Spratferd</t>
  </si>
  <si>
    <t>Bessem</t>
  </si>
  <si>
    <t>Skovgaard</t>
  </si>
  <si>
    <t>Mooses</t>
  </si>
  <si>
    <t>Elvira</t>
  </si>
  <si>
    <t>Pavan</t>
  </si>
  <si>
    <t>Balas</t>
  </si>
  <si>
    <t>Rockclimbers</t>
  </si>
  <si>
    <t>Paquette</t>
  </si>
  <si>
    <t>Odonnell</t>
  </si>
  <si>
    <t>female athl</t>
  </si>
  <si>
    <t>Farrow</t>
  </si>
  <si>
    <t>Cortatella</t>
  </si>
  <si>
    <t>Donath</t>
  </si>
  <si>
    <t>Zumba in female</t>
  </si>
  <si>
    <t>Mangine</t>
  </si>
  <si>
    <t>Haakonssen</t>
  </si>
  <si>
    <t>Female cyclists</t>
  </si>
  <si>
    <t>Male bodyb</t>
  </si>
  <si>
    <t>Knufinke</t>
  </si>
  <si>
    <t>Isacco</t>
  </si>
  <si>
    <t>Ribeiro</t>
  </si>
  <si>
    <t>Cassirame</t>
  </si>
  <si>
    <t>Pote</t>
  </si>
  <si>
    <t>batsmen</t>
  </si>
  <si>
    <t>Ozemek</t>
  </si>
  <si>
    <t>Shaw</t>
  </si>
  <si>
    <t>Sanders</t>
  </si>
  <si>
    <t>Zehsa</t>
  </si>
  <si>
    <t>endurance athletes</t>
  </si>
  <si>
    <t>Colakoglu</t>
  </si>
  <si>
    <t>intervals</t>
  </si>
  <si>
    <t>Marais</t>
  </si>
  <si>
    <t>Tomoto</t>
  </si>
  <si>
    <t>Arterial stiff</t>
  </si>
  <si>
    <t>Chaikhot</t>
  </si>
  <si>
    <t>Hashizume</t>
  </si>
  <si>
    <t>Liu</t>
  </si>
  <si>
    <t>Hazell</t>
  </si>
  <si>
    <t>semi prof soccer</t>
  </si>
  <si>
    <t>Broxterman</t>
  </si>
  <si>
    <t>Beckman</t>
  </si>
  <si>
    <t>paralympics</t>
  </si>
  <si>
    <t>Kelso</t>
  </si>
  <si>
    <t>Blache</t>
  </si>
  <si>
    <t>Touzard</t>
  </si>
  <si>
    <t>Kimura</t>
  </si>
  <si>
    <t>Giannopoulou</t>
  </si>
  <si>
    <t>Zajenkowski</t>
  </si>
  <si>
    <t>Forrest</t>
  </si>
  <si>
    <t>adol bowlers</t>
  </si>
  <si>
    <t>Shinno</t>
  </si>
  <si>
    <t>Naharudin</t>
  </si>
  <si>
    <t>Breine</t>
  </si>
  <si>
    <t>Janicijevic</t>
  </si>
  <si>
    <t>Ho</t>
  </si>
  <si>
    <t xml:space="preserve">running </t>
  </si>
  <si>
    <t>Curry</t>
  </si>
  <si>
    <t>PA asian women</t>
  </si>
  <si>
    <t>Islam</t>
  </si>
  <si>
    <t>creatine</t>
  </si>
  <si>
    <t>Ihsan</t>
  </si>
  <si>
    <t>Field hockey</t>
  </si>
  <si>
    <t>Valenzuela</t>
  </si>
  <si>
    <t>Female rugby</t>
  </si>
  <si>
    <t>Preece</t>
  </si>
  <si>
    <t>Cristi</t>
  </si>
  <si>
    <t>Guo</t>
  </si>
  <si>
    <t>Trexler</t>
  </si>
  <si>
    <t>caffeine supp</t>
  </si>
  <si>
    <t>Whey</t>
  </si>
  <si>
    <t>Moss</t>
  </si>
  <si>
    <t>Slysz</t>
  </si>
  <si>
    <t>Leser</t>
  </si>
  <si>
    <t xml:space="preserve">Game sports </t>
  </si>
  <si>
    <t>Shearer</t>
  </si>
  <si>
    <t>Orlowski</t>
  </si>
  <si>
    <t>Bonfante</t>
  </si>
  <si>
    <t xml:space="preserve">Obese men </t>
  </si>
  <si>
    <t>Boccia</t>
  </si>
  <si>
    <t>Teixeira</t>
  </si>
  <si>
    <t>Zarzissi</t>
  </si>
  <si>
    <t>Mochizuki</t>
  </si>
  <si>
    <t>Garcis Ramos</t>
  </si>
  <si>
    <t>Bernache</t>
  </si>
  <si>
    <t>Schoenfield</t>
  </si>
  <si>
    <t>Res T</t>
  </si>
  <si>
    <t>Harris</t>
  </si>
  <si>
    <t>Buckner</t>
  </si>
  <si>
    <t>Mornieux</t>
  </si>
  <si>
    <t>Schreiber</t>
  </si>
  <si>
    <t>climbers</t>
  </si>
  <si>
    <t>elite gymnasts</t>
  </si>
  <si>
    <t>Duarte</t>
  </si>
  <si>
    <t>Strength T</t>
  </si>
  <si>
    <t>Madigan</t>
  </si>
  <si>
    <t>Sherwood</t>
  </si>
  <si>
    <t>Teizeira</t>
  </si>
  <si>
    <t>Foulds</t>
  </si>
  <si>
    <t>Williams</t>
  </si>
  <si>
    <t>Tambalis</t>
  </si>
  <si>
    <t>Ferrero</t>
  </si>
  <si>
    <t>Schnitzer</t>
  </si>
  <si>
    <t>Lizondo</t>
  </si>
  <si>
    <t>Luis</t>
  </si>
  <si>
    <t>Drummond</t>
  </si>
  <si>
    <t>strength training</t>
  </si>
  <si>
    <t>Hoon</t>
  </si>
  <si>
    <t>Gao</t>
  </si>
  <si>
    <t>Cayot</t>
  </si>
  <si>
    <t>BW suspen T</t>
  </si>
  <si>
    <t>Van Rosen</t>
  </si>
  <si>
    <t>Douzi</t>
  </si>
  <si>
    <t>Zemski</t>
  </si>
  <si>
    <t>Davis</t>
  </si>
  <si>
    <t>Coratella</t>
  </si>
  <si>
    <t>resistance train</t>
  </si>
  <si>
    <t>Kolling</t>
  </si>
  <si>
    <t>Garcia</t>
  </si>
  <si>
    <t>Jumping</t>
  </si>
  <si>
    <t>Ishihara</t>
  </si>
  <si>
    <t>Ringhof</t>
  </si>
  <si>
    <t>Female handball</t>
  </si>
  <si>
    <t>Pietsch</t>
  </si>
  <si>
    <t>PA in girls</t>
  </si>
  <si>
    <t>Delextrat</t>
  </si>
  <si>
    <t>Parkour</t>
  </si>
  <si>
    <t>Sinsurn</t>
  </si>
  <si>
    <t>Hochsmann</t>
  </si>
  <si>
    <t>Gallicchio</t>
  </si>
  <si>
    <t>Hof</t>
  </si>
  <si>
    <t>Stenling</t>
  </si>
  <si>
    <t>Martinent</t>
  </si>
  <si>
    <t>Hiscock</t>
  </si>
  <si>
    <t>Resistance T</t>
  </si>
  <si>
    <t>Meleleo</t>
  </si>
  <si>
    <t>Mclester</t>
  </si>
  <si>
    <t>Whitworth</t>
  </si>
  <si>
    <t>Tee</t>
  </si>
  <si>
    <t>Bryant</t>
  </si>
  <si>
    <t>Feichtinger</t>
  </si>
  <si>
    <t>football players</t>
  </si>
  <si>
    <t>Excell</t>
  </si>
  <si>
    <t>Forward handspring</t>
  </si>
  <si>
    <t>Sanchis</t>
  </si>
  <si>
    <t>Lasevisius</t>
  </si>
  <si>
    <t>Jimenez</t>
  </si>
  <si>
    <t>Lesser</t>
  </si>
  <si>
    <t>swimmers</t>
  </si>
  <si>
    <t>cycling</t>
  </si>
  <si>
    <t>Morais</t>
  </si>
  <si>
    <t>Carretero</t>
  </si>
  <si>
    <t>running</t>
  </si>
  <si>
    <t>Baggagley</t>
  </si>
  <si>
    <t>Gullich</t>
  </si>
  <si>
    <t>mens hockey</t>
  </si>
  <si>
    <t>Burich</t>
  </si>
  <si>
    <t>Kasper</t>
  </si>
  <si>
    <t>Hee Lee</t>
  </si>
  <si>
    <t>Rinalidi</t>
  </si>
  <si>
    <t>Clayton</t>
  </si>
  <si>
    <t>Brice</t>
  </si>
  <si>
    <t>Gonzales</t>
  </si>
  <si>
    <t>Bratland Sanda</t>
  </si>
  <si>
    <t>Baptista</t>
  </si>
  <si>
    <t>Leon Lopez</t>
  </si>
  <si>
    <t>Zwierko</t>
  </si>
  <si>
    <t>Weir</t>
  </si>
  <si>
    <t>Hill</t>
  </si>
  <si>
    <t>Gouttebarge</t>
  </si>
  <si>
    <t>Giovanelli</t>
  </si>
  <si>
    <t>Trojbicz</t>
  </si>
  <si>
    <t>Parasym act</t>
  </si>
  <si>
    <t>John</t>
  </si>
  <si>
    <t>barefoot run</t>
  </si>
  <si>
    <t>Batrakoulis</t>
  </si>
  <si>
    <t>Mehdizadeh</t>
  </si>
  <si>
    <t>Llana Belloch</t>
  </si>
  <si>
    <t>Yang</t>
  </si>
  <si>
    <t>Gonzalez Ponce</t>
  </si>
  <si>
    <t>Gutierrez</t>
  </si>
  <si>
    <t>Nuell</t>
  </si>
  <si>
    <t>soccer in males</t>
  </si>
  <si>
    <t>Men only: 30</t>
  </si>
  <si>
    <t>Women only: 4</t>
  </si>
  <si>
    <t>Barbosa</t>
  </si>
  <si>
    <t>Filopolous</t>
  </si>
  <si>
    <t>Marin Urquiza</t>
  </si>
  <si>
    <t>Raberin</t>
  </si>
  <si>
    <t>Rodio</t>
  </si>
  <si>
    <t>walking</t>
  </si>
  <si>
    <t>Sindiani</t>
  </si>
  <si>
    <t>Zagatto</t>
  </si>
  <si>
    <t>Nicks</t>
  </si>
  <si>
    <t>Halperin</t>
  </si>
  <si>
    <t>knee extension</t>
  </si>
  <si>
    <t>Avloniti</t>
  </si>
  <si>
    <t>Stretching</t>
  </si>
  <si>
    <t>Lussiana</t>
  </si>
  <si>
    <t>Joensuu</t>
  </si>
  <si>
    <t>Naves</t>
  </si>
  <si>
    <t>HIIT men</t>
  </si>
  <si>
    <t>Piepmeier</t>
  </si>
  <si>
    <t>Leonardo Mendonca</t>
  </si>
  <si>
    <t>Renfre</t>
  </si>
  <si>
    <t>Briggs</t>
  </si>
  <si>
    <t>Straw</t>
  </si>
  <si>
    <t>Lazzari</t>
  </si>
  <si>
    <t>Horcajo</t>
  </si>
  <si>
    <t>Hintzy</t>
  </si>
  <si>
    <t>Jurimae</t>
  </si>
  <si>
    <t>Oppici</t>
  </si>
  <si>
    <t>Lizandra</t>
  </si>
  <si>
    <t>Namazi</t>
  </si>
  <si>
    <t>Santi</t>
  </si>
  <si>
    <t>Kuhman</t>
  </si>
  <si>
    <t>male runners</t>
  </si>
  <si>
    <t>Phillips</t>
  </si>
  <si>
    <t>Coates</t>
  </si>
  <si>
    <t>Cabanas</t>
  </si>
  <si>
    <t>Steinberg</t>
  </si>
  <si>
    <t>Bendiksen</t>
  </si>
  <si>
    <t>Pribyslavska</t>
  </si>
  <si>
    <t>morning soccer</t>
  </si>
  <si>
    <t>Nassi</t>
  </si>
  <si>
    <t>Silveira</t>
  </si>
  <si>
    <t xml:space="preserve">Caffeine </t>
  </si>
  <si>
    <t>Rosen</t>
  </si>
  <si>
    <t>Bartlett</t>
  </si>
  <si>
    <t>Res t in women</t>
  </si>
  <si>
    <t>Latella</t>
  </si>
  <si>
    <t>Gilrey</t>
  </si>
  <si>
    <t>postmeno women</t>
  </si>
  <si>
    <t>Guadlupe</t>
  </si>
  <si>
    <t>Obrein</t>
  </si>
  <si>
    <t>PA women</t>
  </si>
  <si>
    <t>Haplerin</t>
  </si>
  <si>
    <t>Petri</t>
  </si>
  <si>
    <t>Milic</t>
  </si>
  <si>
    <t>Men only: 34</t>
  </si>
  <si>
    <t>Women only: 8</t>
  </si>
  <si>
    <t>Lane</t>
  </si>
  <si>
    <t>Clarke</t>
  </si>
  <si>
    <t>CHO rinse</t>
  </si>
  <si>
    <t>psy ques</t>
  </si>
  <si>
    <t>Carson</t>
  </si>
  <si>
    <t>golfers</t>
  </si>
  <si>
    <t>Caia</t>
  </si>
  <si>
    <t>rugby league</t>
  </si>
  <si>
    <t>Grimminger</t>
  </si>
  <si>
    <t>Negaresh</t>
  </si>
  <si>
    <t>Metsios</t>
  </si>
  <si>
    <t>Rogowski</t>
  </si>
  <si>
    <t>Iverson</t>
  </si>
  <si>
    <t>Seagl</t>
  </si>
  <si>
    <t>Xu</t>
  </si>
  <si>
    <t>Brizuela</t>
  </si>
  <si>
    <t>Lagowska</t>
  </si>
  <si>
    <t xml:space="preserve">Test female </t>
  </si>
  <si>
    <t>Butts</t>
  </si>
  <si>
    <t>cooling garment</t>
  </si>
  <si>
    <t>Belz</t>
  </si>
  <si>
    <t>Broos</t>
  </si>
  <si>
    <t>ex induced dam</t>
  </si>
  <si>
    <t>Maunder</t>
  </si>
  <si>
    <t>Giulliano</t>
  </si>
  <si>
    <t>Kingsley</t>
  </si>
  <si>
    <t>Peralta</t>
  </si>
  <si>
    <t>Silva Rolim</t>
  </si>
  <si>
    <t>Parks</t>
  </si>
  <si>
    <t>Szabo</t>
  </si>
  <si>
    <t>Costello</t>
  </si>
  <si>
    <t>Joabnoun</t>
  </si>
  <si>
    <t>Fransen</t>
  </si>
  <si>
    <t>Lipinska</t>
  </si>
  <si>
    <t>female swim</t>
  </si>
  <si>
    <t>Jager</t>
  </si>
  <si>
    <t>Mcewan</t>
  </si>
  <si>
    <t>Lam</t>
  </si>
  <si>
    <t>Jessica</t>
  </si>
  <si>
    <t>Romyn</t>
  </si>
  <si>
    <t>sleep &amp; anxiety</t>
  </si>
  <si>
    <t>Alberton</t>
  </si>
  <si>
    <t>Dobbin</t>
  </si>
  <si>
    <t>Tanaka</t>
  </si>
  <si>
    <t>Ridder</t>
  </si>
  <si>
    <t>Lauver</t>
  </si>
  <si>
    <t xml:space="preserve">bench </t>
  </si>
  <si>
    <t>Green</t>
  </si>
  <si>
    <t>Barcelos</t>
  </si>
  <si>
    <t xml:space="preserve">Res T men </t>
  </si>
  <si>
    <t>Norouzi</t>
  </si>
  <si>
    <t>Mclean</t>
  </si>
  <si>
    <t>NZ athletes</t>
  </si>
  <si>
    <t>Gutierez</t>
  </si>
  <si>
    <t>Chan</t>
  </si>
  <si>
    <t>HuenigTaylor</t>
  </si>
  <si>
    <t>Grgic</t>
  </si>
  <si>
    <t>res t men</t>
  </si>
  <si>
    <t>Button</t>
  </si>
  <si>
    <t>Climbing</t>
  </si>
  <si>
    <t>Strength</t>
  </si>
  <si>
    <t>Willmott</t>
  </si>
  <si>
    <t>Briki</t>
  </si>
  <si>
    <t>Crum</t>
  </si>
  <si>
    <t>Seiberl</t>
  </si>
  <si>
    <t>Duvnjak</t>
  </si>
  <si>
    <t xml:space="preserve">Team sport </t>
  </si>
  <si>
    <t>Grunbichler</t>
  </si>
  <si>
    <t>Mascret</t>
  </si>
  <si>
    <t>Knee flexor</t>
  </si>
  <si>
    <t>Gonzalo</t>
  </si>
  <si>
    <t>De La Vega</t>
  </si>
  <si>
    <t>Cog &amp; ex</t>
  </si>
  <si>
    <t>Saward</t>
  </si>
  <si>
    <t>Football</t>
  </si>
  <si>
    <t>Zubac</t>
  </si>
  <si>
    <t>Tittlbach</t>
  </si>
  <si>
    <t>Sigmundwa</t>
  </si>
  <si>
    <t>Golf</t>
  </si>
  <si>
    <t>Serrien</t>
  </si>
  <si>
    <t>Eyre</t>
  </si>
  <si>
    <t>Marriner</t>
  </si>
  <si>
    <t>athlete perform</t>
  </si>
  <si>
    <t>Gebert</t>
  </si>
  <si>
    <t>Fujii</t>
  </si>
  <si>
    <t>Perrotta</t>
  </si>
  <si>
    <t>Aerobic boys</t>
  </si>
  <si>
    <t>Folwer</t>
  </si>
  <si>
    <t>Blanchfield</t>
  </si>
  <si>
    <t>Bogdanis</t>
  </si>
  <si>
    <t>Leg press</t>
  </si>
  <si>
    <t>Feriche</t>
  </si>
  <si>
    <t>Strutzenberger</t>
  </si>
  <si>
    <t>Whitworth Turner</t>
  </si>
  <si>
    <t>Delecroix</t>
  </si>
  <si>
    <t>Moeijes</t>
  </si>
  <si>
    <t>Children sp</t>
  </si>
  <si>
    <t>Saboul</t>
  </si>
  <si>
    <t>HRV Training</t>
  </si>
  <si>
    <t>Holliday</t>
  </si>
  <si>
    <t>Ludyga</t>
  </si>
  <si>
    <t>Weltin</t>
  </si>
  <si>
    <t>Schwartz</t>
  </si>
  <si>
    <t>jump males</t>
  </si>
  <si>
    <t>Nicholls</t>
  </si>
  <si>
    <t>Hayward Ellis</t>
  </si>
  <si>
    <t>hockey skating</t>
  </si>
  <si>
    <t>Hansen</t>
  </si>
  <si>
    <t>Ex Type II DM</t>
  </si>
  <si>
    <t>Souza</t>
  </si>
  <si>
    <t>Fryer</t>
  </si>
  <si>
    <t>Male climbers</t>
  </si>
  <si>
    <t>Qiu</t>
  </si>
  <si>
    <t>Ex induced</t>
  </si>
  <si>
    <t>Kontro</t>
  </si>
  <si>
    <t>Shing</t>
  </si>
  <si>
    <t>Rottensteiner</t>
  </si>
  <si>
    <t>Valle</t>
  </si>
  <si>
    <t>Fuller</t>
  </si>
  <si>
    <t>Berkulo</t>
  </si>
  <si>
    <t>Vella</t>
  </si>
  <si>
    <t>Landolsi</t>
  </si>
  <si>
    <t>Shot put</t>
  </si>
  <si>
    <t>Vescdvi</t>
  </si>
  <si>
    <t>pro women soccer</t>
  </si>
  <si>
    <t>Staub</t>
  </si>
  <si>
    <t>Kilpatrick</t>
  </si>
  <si>
    <t>Pahringer</t>
  </si>
  <si>
    <t>Govus</t>
  </si>
  <si>
    <t>Malone</t>
  </si>
  <si>
    <t>Klein</t>
  </si>
  <si>
    <t>Tam</t>
  </si>
  <si>
    <t>Aldous</t>
  </si>
  <si>
    <t>Shafizadeh</t>
  </si>
  <si>
    <t>Rossing</t>
  </si>
  <si>
    <t>handball &amp; football</t>
  </si>
  <si>
    <t>Blagrave</t>
  </si>
  <si>
    <t>Cardoso</t>
  </si>
  <si>
    <t>Urinary incont</t>
  </si>
  <si>
    <t>Garnler</t>
  </si>
  <si>
    <t>eccen v con</t>
  </si>
  <si>
    <t>Kraan</t>
  </si>
  <si>
    <t>Lipowski</t>
  </si>
  <si>
    <t>Otera Esquina</t>
  </si>
  <si>
    <t>Minozzo</t>
  </si>
  <si>
    <t>Gil cosano</t>
  </si>
  <si>
    <t>militaty</t>
  </si>
  <si>
    <t>Whitehead</t>
  </si>
  <si>
    <t>Rothwell</t>
  </si>
  <si>
    <t>Lipski</t>
  </si>
  <si>
    <t>Kordi</t>
  </si>
  <si>
    <t>William</t>
  </si>
  <si>
    <t>Ceschia</t>
  </si>
  <si>
    <t>Herbaut</t>
  </si>
  <si>
    <t>kids tennis</t>
  </si>
  <si>
    <t>Combes</t>
  </si>
  <si>
    <t>Exercise</t>
  </si>
  <si>
    <t>Amarante</t>
  </si>
  <si>
    <t>res t</t>
  </si>
  <si>
    <t>Jesus</t>
  </si>
  <si>
    <t>Correia</t>
  </si>
  <si>
    <t>Mallek</t>
  </si>
  <si>
    <t>Girard</t>
  </si>
  <si>
    <t>Walking</t>
  </si>
  <si>
    <t>Winkert</t>
  </si>
  <si>
    <t>Collins</t>
  </si>
  <si>
    <t>Cloack</t>
  </si>
  <si>
    <t>Pizzera</t>
  </si>
  <si>
    <t>Fukano</t>
  </si>
  <si>
    <t>Clavel</t>
  </si>
  <si>
    <t>Takabayashi</t>
  </si>
  <si>
    <t>Wild</t>
  </si>
  <si>
    <t>Vaughan</t>
  </si>
  <si>
    <t>Cece</t>
  </si>
  <si>
    <t>Higashihara</t>
  </si>
  <si>
    <t>Richardson</t>
  </si>
  <si>
    <t>Stone</t>
  </si>
  <si>
    <t>Kilic</t>
  </si>
  <si>
    <t>Naderi</t>
  </si>
  <si>
    <t>Shoe pressure</t>
  </si>
  <si>
    <t>Kaartinen</t>
  </si>
  <si>
    <t>Hanley</t>
  </si>
  <si>
    <t>Malik</t>
  </si>
  <si>
    <t>Men only: 48</t>
  </si>
  <si>
    <t>Women only: 6</t>
  </si>
  <si>
    <t>Korkmaz</t>
  </si>
  <si>
    <t>Zhang</t>
  </si>
  <si>
    <t>Smith</t>
  </si>
  <si>
    <t>Ohlert</t>
  </si>
  <si>
    <t>Joaquin</t>
  </si>
  <si>
    <t>Schaffert</t>
  </si>
  <si>
    <t>Keil</t>
  </si>
  <si>
    <t>WheelCha athletes</t>
  </si>
  <si>
    <t>ex dam in female</t>
  </si>
  <si>
    <t>Yanaoka</t>
  </si>
  <si>
    <t>Pruna</t>
  </si>
  <si>
    <t>Endurance</t>
  </si>
  <si>
    <t>caffeine</t>
  </si>
  <si>
    <t>Fulferd</t>
  </si>
  <si>
    <t>Men only: 47</t>
  </si>
  <si>
    <t>Logue</t>
  </si>
  <si>
    <t>act female</t>
  </si>
  <si>
    <t>Horning</t>
  </si>
  <si>
    <t>Jeker</t>
  </si>
  <si>
    <t>Sandercock</t>
  </si>
  <si>
    <t>Cornford</t>
  </si>
  <si>
    <t xml:space="preserve">time trial </t>
  </si>
  <si>
    <t>Uthoff</t>
  </si>
  <si>
    <t>Lion</t>
  </si>
  <si>
    <t>Ramezani</t>
  </si>
  <si>
    <t>Gerbing</t>
  </si>
  <si>
    <t>Crowley</t>
  </si>
  <si>
    <t>Tomaz</t>
  </si>
  <si>
    <t>Men only: 55</t>
  </si>
  <si>
    <t>Women only: 10</t>
  </si>
  <si>
    <t>Makaruk</t>
  </si>
  <si>
    <t>Campbell</t>
  </si>
  <si>
    <t>Men only: 61</t>
  </si>
  <si>
    <t>Women only: 12</t>
  </si>
  <si>
    <t>Men only: 63</t>
  </si>
  <si>
    <t xml:space="preserve">Sex in title </t>
  </si>
  <si>
    <t xml:space="preserve">Sex specific 
health topic  </t>
  </si>
  <si>
    <t>X</t>
  </si>
  <si>
    <t>Myers</t>
  </si>
  <si>
    <t>Fournier</t>
  </si>
  <si>
    <t>Panza</t>
  </si>
  <si>
    <t>Bailly</t>
  </si>
  <si>
    <t>Rodriguez</t>
  </si>
  <si>
    <t>Van de sanda</t>
  </si>
  <si>
    <t>male master</t>
  </si>
  <si>
    <t>Moreneo</t>
  </si>
  <si>
    <t>Chen</t>
  </si>
  <si>
    <t>Janssens</t>
  </si>
  <si>
    <t>Leifer</t>
  </si>
  <si>
    <t>Jordan</t>
  </si>
  <si>
    <t>Gaffney</t>
  </si>
  <si>
    <t>diabetes</t>
  </si>
  <si>
    <t>Kumagai</t>
  </si>
  <si>
    <t>Resistance train</t>
  </si>
  <si>
    <t>Dobrosielski</t>
  </si>
  <si>
    <t>Dea Perlingeiro</t>
  </si>
  <si>
    <t>Maessen</t>
  </si>
  <si>
    <t>Myocardial infra</t>
  </si>
  <si>
    <t>Saanijoki</t>
  </si>
  <si>
    <t>Shiroma</t>
  </si>
  <si>
    <t>Edwin</t>
  </si>
  <si>
    <t>Gasperi</t>
  </si>
  <si>
    <t xml:space="preserve">Sed and Active </t>
  </si>
  <si>
    <t>Scott</t>
  </si>
  <si>
    <t>men prostate</t>
  </si>
  <si>
    <t>Karlsen</t>
  </si>
  <si>
    <t>Zhu</t>
  </si>
  <si>
    <t>Riel</t>
  </si>
  <si>
    <t>Rees Punia</t>
  </si>
  <si>
    <t>Smallcombe</t>
  </si>
  <si>
    <t>Debevec</t>
  </si>
  <si>
    <t>hypoxic training</t>
  </si>
  <si>
    <t xml:space="preserve">brain research </t>
  </si>
  <si>
    <t>Kalsen</t>
  </si>
  <si>
    <t xml:space="preserve">Sprinting in men </t>
  </si>
  <si>
    <t>Elhakeem</t>
  </si>
  <si>
    <t>Holloway</t>
  </si>
  <si>
    <t xml:space="preserve">RT in men </t>
  </si>
  <si>
    <t>Viken</t>
  </si>
  <si>
    <t>Matsuo</t>
  </si>
  <si>
    <t>aerobic train</t>
  </si>
  <si>
    <t>Martins</t>
  </si>
  <si>
    <t>Pellegrino</t>
  </si>
  <si>
    <t>Mtibaa</t>
  </si>
  <si>
    <t>Teizerira</t>
  </si>
  <si>
    <t>leucine</t>
  </si>
  <si>
    <t>Jurvelin</t>
  </si>
  <si>
    <t>plasma volume</t>
  </si>
  <si>
    <t>Crabtree</t>
  </si>
  <si>
    <t>Chou</t>
  </si>
  <si>
    <t>Storen</t>
  </si>
  <si>
    <t>Kennedy</t>
  </si>
  <si>
    <t>Jakubowski</t>
  </si>
  <si>
    <t xml:space="preserve">leucine men </t>
  </si>
  <si>
    <t>Motiani</t>
  </si>
  <si>
    <t>West</t>
  </si>
  <si>
    <t xml:space="preserve">spinal cord </t>
  </si>
  <si>
    <t>Regensteiner</t>
  </si>
  <si>
    <t>Rynders</t>
  </si>
  <si>
    <t>Lee</t>
  </si>
  <si>
    <t>SIT</t>
  </si>
  <si>
    <t>Everman</t>
  </si>
  <si>
    <t>Hamarsland</t>
  </si>
  <si>
    <t>Koushyar</t>
  </si>
  <si>
    <t>Montgomery</t>
  </si>
  <si>
    <t>balance</t>
  </si>
  <si>
    <t>Seidelin</t>
  </si>
  <si>
    <t>post/pre meno</t>
  </si>
  <si>
    <t>Kashiwabara</t>
  </si>
  <si>
    <t>older women</t>
  </si>
  <si>
    <t>Conceicao</t>
  </si>
  <si>
    <t>cyclig BFR</t>
  </si>
  <si>
    <t>Trama</t>
  </si>
  <si>
    <t>Masschelein</t>
  </si>
  <si>
    <t>twins - hypoxia</t>
  </si>
  <si>
    <t>Ranadive</t>
  </si>
  <si>
    <t>Bellumori</t>
  </si>
  <si>
    <t>Niemiro</t>
  </si>
  <si>
    <t>Schoenfeld</t>
  </si>
  <si>
    <t xml:space="preserve">trained men </t>
  </si>
  <si>
    <t>Van Cutsem</t>
  </si>
  <si>
    <t>Schneider</t>
  </si>
  <si>
    <t>PA diabetes</t>
  </si>
  <si>
    <t>Camera</t>
  </si>
  <si>
    <t>protein ingest</t>
  </si>
  <si>
    <t>Devita</t>
  </si>
  <si>
    <t>Sabino Carvalho</t>
  </si>
  <si>
    <t>Kelly</t>
  </si>
  <si>
    <t>Ridge</t>
  </si>
  <si>
    <t>Hicheur</t>
  </si>
  <si>
    <t>Reis</t>
  </si>
  <si>
    <t>Fragala</t>
  </si>
  <si>
    <t xml:space="preserve">muscular recovery </t>
  </si>
  <si>
    <t>Pappas</t>
  </si>
  <si>
    <t>ACL female athletes</t>
  </si>
  <si>
    <t>Randell</t>
  </si>
  <si>
    <t>Franz</t>
  </si>
  <si>
    <t>ischemic pre</t>
  </si>
  <si>
    <t>Olsen</t>
  </si>
  <si>
    <t>landings</t>
  </si>
  <si>
    <t>Ruggiero</t>
  </si>
  <si>
    <t>Dyrstad</t>
  </si>
  <si>
    <t>Krustrup</t>
  </si>
  <si>
    <t xml:space="preserve">untrained men </t>
  </si>
  <si>
    <t>Morris</t>
  </si>
  <si>
    <t>ice exercise</t>
  </si>
  <si>
    <t>Beijersbergen</t>
  </si>
  <si>
    <t>Lis</t>
  </si>
  <si>
    <t>Sayer</t>
  </si>
  <si>
    <t>femlae pubertal</t>
  </si>
  <si>
    <t>Seeley</t>
  </si>
  <si>
    <t>Kerr</t>
  </si>
  <si>
    <t>Alghannam</t>
  </si>
  <si>
    <t>Stenroth</t>
  </si>
  <si>
    <t xml:space="preserve">older men </t>
  </si>
  <si>
    <t>Iwamoto</t>
  </si>
  <si>
    <t>Vargas</t>
  </si>
  <si>
    <t>Farina</t>
  </si>
  <si>
    <t>Macdonald</t>
  </si>
  <si>
    <t>foam rolling</t>
  </si>
  <si>
    <t>Mumford</t>
  </si>
  <si>
    <t>caffeine golf</t>
  </si>
  <si>
    <t>Dubose</t>
  </si>
  <si>
    <t>college football</t>
  </si>
  <si>
    <t>Silverina</t>
  </si>
  <si>
    <t>Kamijo</t>
  </si>
  <si>
    <t>aerobic ex</t>
  </si>
  <si>
    <t>Kojima</t>
  </si>
  <si>
    <t>Muggeridge</t>
  </si>
  <si>
    <t>Madden</t>
  </si>
  <si>
    <t>Nuzzo</t>
  </si>
  <si>
    <t>Rwang</t>
  </si>
  <si>
    <t>Tomcik</t>
  </si>
  <si>
    <t>Zymbal</t>
  </si>
  <si>
    <t>Marshall</t>
  </si>
  <si>
    <t>Kjeld</t>
  </si>
  <si>
    <t>Bai</t>
  </si>
  <si>
    <t>Barnes</t>
  </si>
  <si>
    <t>Vchida</t>
  </si>
  <si>
    <t>Kondo</t>
  </si>
  <si>
    <t>preex cho</t>
  </si>
  <si>
    <t>Copithorne</t>
  </si>
  <si>
    <t>Vanheest</t>
  </si>
  <si>
    <t>ovarian suppression</t>
  </si>
  <si>
    <t>Lemoyne</t>
  </si>
  <si>
    <t>Zeigler</t>
  </si>
  <si>
    <t>Wallace</t>
  </si>
  <si>
    <t>Friesen</t>
  </si>
  <si>
    <t>self pace</t>
  </si>
  <si>
    <t>Sharma</t>
  </si>
  <si>
    <t>Hodson Tole</t>
  </si>
  <si>
    <t>Gibbs</t>
  </si>
  <si>
    <t xml:space="preserve">bone den women </t>
  </si>
  <si>
    <t>Waclawovsky</t>
  </si>
  <si>
    <t>Type 1 DM</t>
  </si>
  <si>
    <t>Weiss</t>
  </si>
  <si>
    <t>Kirkham</t>
  </si>
  <si>
    <t>sherpa</t>
  </si>
  <si>
    <t>Marcottee</t>
  </si>
  <si>
    <t>Remmers</t>
  </si>
  <si>
    <t>Chang</t>
  </si>
  <si>
    <t xml:space="preserve">Ex duration </t>
  </si>
  <si>
    <t>Hartmann</t>
  </si>
  <si>
    <t>Fiuza-Luces</t>
  </si>
  <si>
    <t>Bloomquist</t>
  </si>
  <si>
    <t>Franchi</t>
  </si>
  <si>
    <t>Lemley</t>
  </si>
  <si>
    <t>Foure</t>
  </si>
  <si>
    <t>MRI</t>
  </si>
  <si>
    <t>Dube</t>
  </si>
  <si>
    <t>Beaucloin</t>
  </si>
  <si>
    <t>Bakker</t>
  </si>
  <si>
    <t>Belavy</t>
  </si>
  <si>
    <t>Ellingson</t>
  </si>
  <si>
    <t xml:space="preserve">fatigue women </t>
  </si>
  <si>
    <t>Steen Johannessen</t>
  </si>
  <si>
    <t>ex &amp; bed rest</t>
  </si>
  <si>
    <t>Brawner</t>
  </si>
  <si>
    <t>Cai</t>
  </si>
  <si>
    <t xml:space="preserve">Huang </t>
  </si>
  <si>
    <t>Ganesan</t>
  </si>
  <si>
    <t>BFR train</t>
  </si>
  <si>
    <t>Fairclough</t>
  </si>
  <si>
    <t>Mihalik</t>
  </si>
  <si>
    <t>threshold theory</t>
  </si>
  <si>
    <t>Pamukoff</t>
  </si>
  <si>
    <t>Pietrosimone</t>
  </si>
  <si>
    <t>Swain</t>
  </si>
  <si>
    <t>Prostate</t>
  </si>
  <si>
    <t>Jamnick</t>
  </si>
  <si>
    <t>Baudry</t>
  </si>
  <si>
    <t>neural corr</t>
  </si>
  <si>
    <t>Whittaker</t>
  </si>
  <si>
    <t>Fairman</t>
  </si>
  <si>
    <t>Tolfrey</t>
  </si>
  <si>
    <t>postpran in girls</t>
  </si>
  <si>
    <t>Rowlands</t>
  </si>
  <si>
    <t xml:space="preserve">Accelerometry </t>
  </si>
  <si>
    <t>Soccer perform</t>
  </si>
  <si>
    <t>Sternfeld</t>
  </si>
  <si>
    <t xml:space="preserve">midlife women </t>
  </si>
  <si>
    <t>Heisterberg</t>
  </si>
  <si>
    <t>skel muscle</t>
  </si>
  <si>
    <t>Vander Vegt</t>
  </si>
  <si>
    <t>Teo</t>
  </si>
  <si>
    <t>Crivelli</t>
  </si>
  <si>
    <t>nueromusc fatigue</t>
  </si>
  <si>
    <t>Wachsmuth</t>
  </si>
  <si>
    <t>iron deficiency</t>
  </si>
  <si>
    <t>Coull</t>
  </si>
  <si>
    <t>tyrosine ingest</t>
  </si>
  <si>
    <t>Sit</t>
  </si>
  <si>
    <t>Schumacher</t>
  </si>
  <si>
    <t>Macartney</t>
  </si>
  <si>
    <t>Lavoy</t>
  </si>
  <si>
    <t>t-cells</t>
  </si>
  <si>
    <t>Rissanen</t>
  </si>
  <si>
    <t>Type 1 diabetes</t>
  </si>
  <si>
    <t>Gonglach</t>
  </si>
  <si>
    <t>Allison</t>
  </si>
  <si>
    <t>CRF stair climb</t>
  </si>
  <si>
    <t>Savolainen</t>
  </si>
  <si>
    <t>Edwardson</t>
  </si>
  <si>
    <t>Pokan</t>
  </si>
  <si>
    <t>Bunsawat</t>
  </si>
  <si>
    <t>Gill</t>
  </si>
  <si>
    <t>Mornville</t>
  </si>
  <si>
    <t>Rep ex older men</t>
  </si>
  <si>
    <t>Matthews</t>
  </si>
  <si>
    <t>Bjornsen</t>
  </si>
  <si>
    <t>Scheer</t>
  </si>
  <si>
    <t>Lizamore</t>
  </si>
  <si>
    <t>Mccrary</t>
  </si>
  <si>
    <t>Vlachpovlous</t>
  </si>
  <si>
    <t>sp male adole</t>
  </si>
  <si>
    <t>Qin</t>
  </si>
  <si>
    <t>Kirby</t>
  </si>
  <si>
    <t>Minett</t>
  </si>
  <si>
    <t>Kawkins</t>
  </si>
  <si>
    <t>PA pregnancy</t>
  </si>
  <si>
    <t>Stang</t>
  </si>
  <si>
    <t>Krupenevich</t>
  </si>
  <si>
    <t>Hammond</t>
  </si>
  <si>
    <t>Vuvan</t>
  </si>
  <si>
    <t>Beenackers</t>
  </si>
  <si>
    <t>Grey</t>
  </si>
  <si>
    <t>Beidleman</t>
  </si>
  <si>
    <t>Geva</t>
  </si>
  <si>
    <t>Ravanelli</t>
  </si>
  <si>
    <t>Bruce</t>
  </si>
  <si>
    <t>Inga</t>
  </si>
  <si>
    <t>Pugh</t>
  </si>
  <si>
    <t>timmins</t>
  </si>
  <si>
    <t>Bicep fem &amp; stren</t>
  </si>
  <si>
    <t>Au</t>
  </si>
  <si>
    <t>art stiff men</t>
  </si>
  <si>
    <t>Kim</t>
  </si>
  <si>
    <t>Daaloul</t>
  </si>
  <si>
    <t>karate</t>
  </si>
  <si>
    <t>Smeets</t>
  </si>
  <si>
    <t>Cher</t>
  </si>
  <si>
    <t>Owens</t>
  </si>
  <si>
    <t>vit d athletes</t>
  </si>
  <si>
    <t>Notley</t>
  </si>
  <si>
    <t xml:space="preserve">young men </t>
  </si>
  <si>
    <t>Williamson</t>
  </si>
  <si>
    <t>endurance males</t>
  </si>
  <si>
    <t>Willy</t>
  </si>
  <si>
    <t>Dugan</t>
  </si>
  <si>
    <t>midlife women PA</t>
  </si>
  <si>
    <t>Van Iterson</t>
  </si>
  <si>
    <t>Coker</t>
  </si>
  <si>
    <t>Seccombe</t>
  </si>
  <si>
    <t>Schaer</t>
  </si>
  <si>
    <t>Aaltonen</t>
  </si>
  <si>
    <t>Edwards</t>
  </si>
  <si>
    <t>landing tech</t>
  </si>
  <si>
    <t>Jefferis</t>
  </si>
  <si>
    <t xml:space="preserve">PA older men </t>
  </si>
  <si>
    <t>Kerrigan</t>
  </si>
  <si>
    <t>Graham Paulson</t>
  </si>
  <si>
    <t>spinal cord</t>
  </si>
  <si>
    <t>limbs men</t>
  </si>
  <si>
    <t>Tsukamoto</t>
  </si>
  <si>
    <t>Siddique</t>
  </si>
  <si>
    <t>Guilhem</t>
  </si>
  <si>
    <t>fencing</t>
  </si>
  <si>
    <t>Mortia</t>
  </si>
  <si>
    <t>Kellerross</t>
  </si>
  <si>
    <t>Woodman</t>
  </si>
  <si>
    <t>Lim</t>
  </si>
  <si>
    <t>vol musc conc</t>
  </si>
  <si>
    <t>t cells</t>
  </si>
  <si>
    <t>Newton</t>
  </si>
  <si>
    <t>tennis</t>
  </si>
  <si>
    <t>Riddiferd</t>
  </si>
  <si>
    <t>Covington</t>
  </si>
  <si>
    <t>Ex stimulation</t>
  </si>
  <si>
    <t>Haser</t>
  </si>
  <si>
    <t>Larruskain</t>
  </si>
  <si>
    <t>Allen</t>
  </si>
  <si>
    <t>Bonato</t>
  </si>
  <si>
    <t>Ploutz-Snyder</t>
  </si>
  <si>
    <t>Gabel</t>
  </si>
  <si>
    <t>Hureau</t>
  </si>
  <si>
    <t>Grabs</t>
  </si>
  <si>
    <t xml:space="preserve">marathon </t>
  </si>
  <si>
    <t>Galvao</t>
  </si>
  <si>
    <t>prostate cancer</t>
  </si>
  <si>
    <t>Aegevaeren</t>
  </si>
  <si>
    <t>Kondiboyina</t>
  </si>
  <si>
    <t>Baynard</t>
  </si>
  <si>
    <t>Sun</t>
  </si>
  <si>
    <t>sprinting</t>
  </si>
  <si>
    <t>Jhackray</t>
  </si>
  <si>
    <t>HI run in girls</t>
  </si>
  <si>
    <t>Rowan</t>
  </si>
  <si>
    <t>Aaron</t>
  </si>
  <si>
    <t>Gallina</t>
  </si>
  <si>
    <t>females pattel</t>
  </si>
  <si>
    <t>Long</t>
  </si>
  <si>
    <t>Garvican</t>
  </si>
  <si>
    <t>Herbert</t>
  </si>
  <si>
    <t>Alajmi</t>
  </si>
  <si>
    <t>Normandin</t>
  </si>
  <si>
    <t>Labanca</t>
  </si>
  <si>
    <t>ACL</t>
  </si>
  <si>
    <t>Nagelkirk</t>
  </si>
  <si>
    <t>Kelley</t>
  </si>
  <si>
    <t>Lyden</t>
  </si>
  <si>
    <t>Poirier</t>
  </si>
  <si>
    <t>whole body heat</t>
  </si>
  <si>
    <t>Keevil</t>
  </si>
  <si>
    <t>Jubeau</t>
  </si>
  <si>
    <t>hypoxia</t>
  </si>
  <si>
    <t>Balmain</t>
  </si>
  <si>
    <t xml:space="preserve">heart fail </t>
  </si>
  <si>
    <t>Guerra</t>
  </si>
  <si>
    <t>Iannetaa</t>
  </si>
  <si>
    <t>De Ruiter</t>
  </si>
  <si>
    <t>Einarsson</t>
  </si>
  <si>
    <t>Diaz</t>
  </si>
  <si>
    <t>Hausmann</t>
  </si>
  <si>
    <t>Tseng</t>
  </si>
  <si>
    <t>Aparicio</t>
  </si>
  <si>
    <t>fibromyalgia</t>
  </si>
  <si>
    <t>Dallal</t>
  </si>
  <si>
    <t>Post menopausal</t>
  </si>
  <si>
    <t>Whitaker</t>
  </si>
  <si>
    <t>Husmann</t>
  </si>
  <si>
    <t>Kras</t>
  </si>
  <si>
    <t>Krzysztofik</t>
  </si>
  <si>
    <t>Westendorp</t>
  </si>
  <si>
    <t>Cucato</t>
  </si>
  <si>
    <t xml:space="preserve">walking </t>
  </si>
  <si>
    <t>Atkin</t>
  </si>
  <si>
    <t>Parsons</t>
  </si>
  <si>
    <t>PA men</t>
  </si>
  <si>
    <t>Haapala</t>
  </si>
  <si>
    <t>Brennan</t>
  </si>
  <si>
    <t>Reddy</t>
  </si>
  <si>
    <t>Cornish</t>
  </si>
  <si>
    <t>prostate creatine</t>
  </si>
  <si>
    <t>Rosenberger</t>
  </si>
  <si>
    <t>Chebal</t>
  </si>
  <si>
    <t>Aggio</t>
  </si>
  <si>
    <t>PA midlife</t>
  </si>
  <si>
    <t>Martinsen</t>
  </si>
  <si>
    <t>Boyne</t>
  </si>
  <si>
    <t>Casals</t>
  </si>
  <si>
    <t>Kujala</t>
  </si>
  <si>
    <t>Lincoln</t>
  </si>
  <si>
    <t>Dattilo</t>
  </si>
  <si>
    <t>Firefighters</t>
  </si>
  <si>
    <t>Bongers</t>
  </si>
  <si>
    <t>Oyeyemi</t>
  </si>
  <si>
    <t>Howden</t>
  </si>
  <si>
    <t>Corwin</t>
  </si>
  <si>
    <t>Rnadive</t>
  </si>
  <si>
    <t>Panizzolo</t>
  </si>
  <si>
    <t>Logan</t>
  </si>
  <si>
    <t>Low active males</t>
  </si>
  <si>
    <t>alcohol athletes</t>
  </si>
  <si>
    <t>Fox</t>
  </si>
  <si>
    <t>Barbalho</t>
  </si>
  <si>
    <t>trained women</t>
  </si>
  <si>
    <t>Komiyama</t>
  </si>
  <si>
    <t>Kong</t>
  </si>
  <si>
    <t>MVPA pregnancy</t>
  </si>
  <si>
    <t>PA twins</t>
  </si>
  <si>
    <t>Baekkerud</t>
  </si>
  <si>
    <t>Kao</t>
  </si>
  <si>
    <t>Howenstein</t>
  </si>
  <si>
    <t>pitching</t>
  </si>
  <si>
    <t>Wu</t>
  </si>
  <si>
    <t>Tripette</t>
  </si>
  <si>
    <t>videogame postpartum</t>
  </si>
  <si>
    <t>Wuthrich</t>
  </si>
  <si>
    <t>Timmins</t>
  </si>
  <si>
    <t>Eccentrenic train</t>
  </si>
  <si>
    <t>Mccleave</t>
  </si>
  <si>
    <t>Winkler</t>
  </si>
  <si>
    <t>Seki</t>
  </si>
  <si>
    <t>jumping</t>
  </si>
  <si>
    <t>Luetmer</t>
  </si>
  <si>
    <t>Perry</t>
  </si>
  <si>
    <t>Goodall</t>
  </si>
  <si>
    <t>print male athletes</t>
  </si>
  <si>
    <t>Cordery</t>
  </si>
  <si>
    <t>catecholamine</t>
  </si>
  <si>
    <t>Morales</t>
  </si>
  <si>
    <t>accelerometry</t>
  </si>
  <si>
    <t>Mckay</t>
  </si>
  <si>
    <t>Mcloughlin</t>
  </si>
  <si>
    <t>Heyde</t>
  </si>
  <si>
    <t>male cyclists</t>
  </si>
  <si>
    <t>Shearman</t>
  </si>
  <si>
    <t>Flaxman</t>
  </si>
  <si>
    <t>Paradis</t>
  </si>
  <si>
    <t>Gifford</t>
  </si>
  <si>
    <t>female reprod</t>
  </si>
  <si>
    <t>Gliemann</t>
  </si>
  <si>
    <t>postmenopause</t>
  </si>
  <si>
    <t>Gejl</t>
  </si>
  <si>
    <t>Elite endurance</t>
  </si>
  <si>
    <t>Rolands</t>
  </si>
  <si>
    <t>Yoshitake</t>
  </si>
  <si>
    <t xml:space="preserve">contraction men </t>
  </si>
  <si>
    <t>contralateral</t>
  </si>
  <si>
    <t>Plasqui</t>
  </si>
  <si>
    <t>Hudson</t>
  </si>
  <si>
    <t>Kiwata</t>
  </si>
  <si>
    <t>Martinez Gomez</t>
  </si>
  <si>
    <t>Gjovaag</t>
  </si>
  <si>
    <t>Creaby</t>
  </si>
  <si>
    <t>Lieberman</t>
  </si>
  <si>
    <t>Molina</t>
  </si>
  <si>
    <t>Ha</t>
  </si>
  <si>
    <t xml:space="preserve">Korean young men </t>
  </si>
  <si>
    <t>Kogure</t>
  </si>
  <si>
    <t>women polycystic ov</t>
  </si>
  <si>
    <t>Singh</t>
  </si>
  <si>
    <t>obese females</t>
  </si>
  <si>
    <t>Bech</t>
  </si>
  <si>
    <t>Ng</t>
  </si>
  <si>
    <t>ice slurry</t>
  </si>
  <si>
    <t>Kwon</t>
  </si>
  <si>
    <t>Larsen</t>
  </si>
  <si>
    <t>Skorski</t>
  </si>
  <si>
    <t>Manickaraj</t>
  </si>
  <si>
    <t>Virani</t>
  </si>
  <si>
    <t>shoulder pad</t>
  </si>
  <si>
    <t>Heatherly</t>
  </si>
  <si>
    <t>men runners</t>
  </si>
  <si>
    <t>Migueles</t>
  </si>
  <si>
    <t>Hirata</t>
  </si>
  <si>
    <t>Uljtdewilligen</t>
  </si>
  <si>
    <t>Racinais</t>
  </si>
  <si>
    <t>Repka</t>
  </si>
  <si>
    <t>Gerber</t>
  </si>
  <si>
    <t>Ehrstrom</t>
  </si>
  <si>
    <t>Boettcher</t>
  </si>
  <si>
    <t>Liao</t>
  </si>
  <si>
    <t>Stoggl</t>
  </si>
  <si>
    <t>Monroe</t>
  </si>
  <si>
    <t>Van Blesen</t>
  </si>
  <si>
    <t>Decato</t>
  </si>
  <si>
    <t>Waanders</t>
  </si>
  <si>
    <t>Broatch</t>
  </si>
  <si>
    <t>Lenhart</t>
  </si>
  <si>
    <t>Teng</t>
  </si>
  <si>
    <t>Nauman</t>
  </si>
  <si>
    <t>Dahlqvist</t>
  </si>
  <si>
    <t>Porello</t>
  </si>
  <si>
    <t>AAS</t>
  </si>
  <si>
    <t>Peebles</t>
  </si>
  <si>
    <t>Crotin</t>
  </si>
  <si>
    <t>Shibata</t>
  </si>
  <si>
    <t>Blancquaert</t>
  </si>
  <si>
    <t>Okely</t>
  </si>
  <si>
    <t>Pfeiffer</t>
  </si>
  <si>
    <t>Cramer</t>
  </si>
  <si>
    <t>Flessas</t>
  </si>
  <si>
    <t>rhythmic gymnastics</t>
  </si>
  <si>
    <t>Wellburn</t>
  </si>
  <si>
    <t>Rosenberg</t>
  </si>
  <si>
    <t>accel older women</t>
  </si>
  <si>
    <t>Conway</t>
  </si>
  <si>
    <t>Terada</t>
  </si>
  <si>
    <t>Ogueta-Alday</t>
  </si>
  <si>
    <t>Fitzgerald</t>
  </si>
  <si>
    <t xml:space="preserve">male ice hockey </t>
  </si>
  <si>
    <t>Junge</t>
  </si>
  <si>
    <t>Duff</t>
  </si>
  <si>
    <t>RT in women</t>
  </si>
  <si>
    <t>Boudreaux</t>
  </si>
  <si>
    <t>Brito</t>
  </si>
  <si>
    <t>BP hyperten</t>
  </si>
  <si>
    <t>Verboven</t>
  </si>
  <si>
    <t>Costa</t>
  </si>
  <si>
    <t>dynamic stretching</t>
  </si>
  <si>
    <t>Howell</t>
  </si>
  <si>
    <t>Marquet</t>
  </si>
  <si>
    <t>CHO intake</t>
  </si>
  <si>
    <t>running women</t>
  </si>
  <si>
    <t>Chaseling</t>
  </si>
  <si>
    <t>Eichner</t>
  </si>
  <si>
    <t>Franettovich</t>
  </si>
  <si>
    <t>Schabrun</t>
  </si>
  <si>
    <t>Saugy</t>
  </si>
  <si>
    <t>Chasland</t>
  </si>
  <si>
    <t>Windsor</t>
  </si>
  <si>
    <t>aneurysm</t>
  </si>
  <si>
    <t>Dupuit</t>
  </si>
  <si>
    <t>Casey</t>
  </si>
  <si>
    <t>menstrual cycle</t>
  </si>
  <si>
    <t>Mills</t>
  </si>
  <si>
    <t>Bishop</t>
  </si>
  <si>
    <t>Silva Batista</t>
  </si>
  <si>
    <t>Weatherwax</t>
  </si>
  <si>
    <t>Crossley</t>
  </si>
  <si>
    <t>Naugle</t>
  </si>
  <si>
    <t>Hellard</t>
  </si>
  <si>
    <t>Beek</t>
  </si>
  <si>
    <t>Buchanan</t>
  </si>
  <si>
    <t>Pitchford</t>
  </si>
  <si>
    <t>Bejder</t>
  </si>
  <si>
    <t>blood transfus</t>
  </si>
  <si>
    <t>Ogawa</t>
  </si>
  <si>
    <t>Joyce</t>
  </si>
  <si>
    <t>Penailillio</t>
  </si>
  <si>
    <t>Barratt</t>
  </si>
  <si>
    <t>Rockette Wagner</t>
  </si>
  <si>
    <t>adol females</t>
  </si>
  <si>
    <t>Slusher</t>
  </si>
  <si>
    <t>max ex</t>
  </si>
  <si>
    <t>Bourdillon</t>
  </si>
  <si>
    <t>Nadeau</t>
  </si>
  <si>
    <t>Luka</t>
  </si>
  <si>
    <t>muscle children &amp; adults</t>
  </si>
  <si>
    <t>Walchili</t>
  </si>
  <si>
    <t>Bhammar</t>
  </si>
  <si>
    <t>Vbonnaerens</t>
  </si>
  <si>
    <t>Giurgiu</t>
  </si>
  <si>
    <t>Kuehr</t>
  </si>
  <si>
    <t>Evenson</t>
  </si>
  <si>
    <t>Manscubi</t>
  </si>
  <si>
    <t>submax fit</t>
  </si>
  <si>
    <t>Belanger</t>
  </si>
  <si>
    <t>Funken</t>
  </si>
  <si>
    <t>Sman</t>
  </si>
  <si>
    <t>Hauser</t>
  </si>
  <si>
    <t>Schaumberg</t>
  </si>
  <si>
    <t>oral contracep</t>
  </si>
  <si>
    <t>Cardenas</t>
  </si>
  <si>
    <t>military pilots</t>
  </si>
  <si>
    <t>Betts</t>
  </si>
  <si>
    <t>Malfait</t>
  </si>
  <si>
    <t>Pate</t>
  </si>
  <si>
    <t>Adamo</t>
  </si>
  <si>
    <t>complex train</t>
  </si>
  <si>
    <t>Brick</t>
  </si>
  <si>
    <t>Reyes</t>
  </si>
  <si>
    <t>Pregnancy</t>
  </si>
  <si>
    <t>Corticospinal</t>
  </si>
  <si>
    <t>Fan</t>
  </si>
  <si>
    <t>Van Valpen</t>
  </si>
  <si>
    <t>Helland</t>
  </si>
  <si>
    <t>Karagearghis</t>
  </si>
  <si>
    <t>Kenefick</t>
  </si>
  <si>
    <t>Morissette</t>
  </si>
  <si>
    <t>Foster</t>
  </si>
  <si>
    <t>Cohen</t>
  </si>
  <si>
    <t>Mckeon</t>
  </si>
  <si>
    <t>Burns</t>
  </si>
  <si>
    <t>Hall</t>
  </si>
  <si>
    <t>Warren</t>
  </si>
  <si>
    <t>Andersen</t>
  </si>
  <si>
    <t>Sed time pakistani men</t>
  </si>
  <si>
    <t>Kline</t>
  </si>
  <si>
    <t>Reichert</t>
  </si>
  <si>
    <t>Goltz</t>
  </si>
  <si>
    <t>appetite</t>
  </si>
  <si>
    <t>Hamer</t>
  </si>
  <si>
    <t>Razazian</t>
  </si>
  <si>
    <t>Female pt with MS</t>
  </si>
  <si>
    <t xml:space="preserve">ex intensity </t>
  </si>
  <si>
    <t>Hurley</t>
  </si>
  <si>
    <t>Ma</t>
  </si>
  <si>
    <t>Gopinath</t>
  </si>
  <si>
    <t>Nakahara</t>
  </si>
  <si>
    <t>CRF function</t>
  </si>
  <si>
    <t>Castro</t>
  </si>
  <si>
    <t>King</t>
  </si>
  <si>
    <t>inflamation</t>
  </si>
  <si>
    <t>Notay</t>
  </si>
  <si>
    <t>Balachandran</t>
  </si>
  <si>
    <t>Cairney</t>
  </si>
  <si>
    <t>Munguia Izquierdo</t>
  </si>
  <si>
    <t>Layec</t>
  </si>
  <si>
    <t>Caen</t>
  </si>
  <si>
    <t>Ex thresholds</t>
  </si>
  <si>
    <t>Malowany</t>
  </si>
  <si>
    <t>res t females</t>
  </si>
  <si>
    <t>Beaulieu</t>
  </si>
  <si>
    <t>Jackowski</t>
  </si>
  <si>
    <t>Faiss</t>
  </si>
  <si>
    <t>More Rodriguez</t>
  </si>
  <si>
    <t>Mid age men</t>
  </si>
  <si>
    <t>Krough</t>
  </si>
  <si>
    <t>urine</t>
  </si>
  <si>
    <t>Laurent</t>
  </si>
  <si>
    <t>Rubin</t>
  </si>
  <si>
    <t>Cullen</t>
  </si>
  <si>
    <t>Trifonov</t>
  </si>
  <si>
    <t>Hawens</t>
  </si>
  <si>
    <t>Sardinha</t>
  </si>
  <si>
    <t>Bardis</t>
  </si>
  <si>
    <t>Ely</t>
  </si>
  <si>
    <t>Demeyer</t>
  </si>
  <si>
    <t>Babcock</t>
  </si>
  <si>
    <t>Dieter</t>
  </si>
  <si>
    <t>Periard</t>
  </si>
  <si>
    <t>Mawhinney</t>
  </si>
  <si>
    <t>cold water</t>
  </si>
  <si>
    <t>Gorden</t>
  </si>
  <si>
    <t>Kilroe</t>
  </si>
  <si>
    <t>Hide</t>
  </si>
  <si>
    <t>pro footballers</t>
  </si>
  <si>
    <t>Tudor Locke</t>
  </si>
  <si>
    <t>Odonovan</t>
  </si>
  <si>
    <t>south asian men</t>
  </si>
  <si>
    <t>Fearbach</t>
  </si>
  <si>
    <t>Nightingale</t>
  </si>
  <si>
    <t>Bovard</t>
  </si>
  <si>
    <t>Barutcu</t>
  </si>
  <si>
    <t>Thosar</t>
  </si>
  <si>
    <t>Endo func</t>
  </si>
  <si>
    <t>Miranda</t>
  </si>
  <si>
    <t>Fokkema</t>
  </si>
  <si>
    <t>Haynes</t>
  </si>
  <si>
    <t>platelets</t>
  </si>
  <si>
    <t>Hubbard</t>
  </si>
  <si>
    <t>Schleh</t>
  </si>
  <si>
    <t>Fiorentino</t>
  </si>
  <si>
    <t>Perez Lopez</t>
  </si>
  <si>
    <t>volley female players</t>
  </si>
  <si>
    <t>Mannini</t>
  </si>
  <si>
    <t>Lerma</t>
  </si>
  <si>
    <t>Gloersen</t>
  </si>
  <si>
    <t>skiing</t>
  </si>
  <si>
    <t>Opar</t>
  </si>
  <si>
    <t>australian footballers</t>
  </si>
  <si>
    <t>Luque Casaso</t>
  </si>
  <si>
    <t>aerobic fit</t>
  </si>
  <si>
    <t>Van Loo</t>
  </si>
  <si>
    <t>Kruse</t>
  </si>
  <si>
    <t>Hakala</t>
  </si>
  <si>
    <t>Kuehl</t>
  </si>
  <si>
    <t>Perales</t>
  </si>
  <si>
    <t>ex pregnancy</t>
  </si>
  <si>
    <t>Anspell</t>
  </si>
  <si>
    <t>Lambert</t>
  </si>
  <si>
    <t>Habermann</t>
  </si>
  <si>
    <t>radiation repair</t>
  </si>
  <si>
    <t>Trommelen</t>
  </si>
  <si>
    <t>postex glycogen</t>
  </si>
  <si>
    <t>Hoyt</t>
  </si>
  <si>
    <t>Areta</t>
  </si>
  <si>
    <t>Wiggins</t>
  </si>
  <si>
    <t>Yates</t>
  </si>
  <si>
    <t>bicep architecture</t>
  </si>
  <si>
    <t>Woelfel</t>
  </si>
  <si>
    <t>Baur</t>
  </si>
  <si>
    <t>Gly index</t>
  </si>
  <si>
    <t>Steiner</t>
  </si>
  <si>
    <t>male adol</t>
  </si>
  <si>
    <t>Saint Maurice</t>
  </si>
  <si>
    <t>Schaefer</t>
  </si>
  <si>
    <t>Reynolds</t>
  </si>
  <si>
    <t>gluc ingest</t>
  </si>
  <si>
    <t>Laurentino</t>
  </si>
  <si>
    <t>BFR training</t>
  </si>
  <si>
    <t>Saunders</t>
  </si>
  <si>
    <t>alanine supp</t>
  </si>
  <si>
    <t>Kaikkonen</t>
  </si>
  <si>
    <t>Sakata</t>
  </si>
  <si>
    <t>Armstrong</t>
  </si>
  <si>
    <t>Brophy</t>
  </si>
  <si>
    <t>Ferraz</t>
  </si>
  <si>
    <t>McNeil</t>
  </si>
  <si>
    <t>breast cancer</t>
  </si>
  <si>
    <t>Drik</t>
  </si>
  <si>
    <t>Oliver</t>
  </si>
  <si>
    <t>American football</t>
  </si>
  <si>
    <t>Lopez</t>
  </si>
  <si>
    <t>injuries</t>
  </si>
  <si>
    <t>Lang</t>
  </si>
  <si>
    <t>De Rossi</t>
  </si>
  <si>
    <t xml:space="preserve">Spinal cord </t>
  </si>
  <si>
    <t>Jakicic</t>
  </si>
  <si>
    <t>Ubolsakka Jones</t>
  </si>
  <si>
    <t>Older women</t>
  </si>
  <si>
    <t>Vakula</t>
  </si>
  <si>
    <t>Casolo</t>
  </si>
  <si>
    <t>Fortin</t>
  </si>
  <si>
    <t>Stork</t>
  </si>
  <si>
    <t>Zuh</t>
  </si>
  <si>
    <t>Collings</t>
  </si>
  <si>
    <t>Sticka</t>
  </si>
  <si>
    <t>Herring</t>
  </si>
  <si>
    <t>Tollar</t>
  </si>
  <si>
    <t>Tranjano</t>
  </si>
  <si>
    <t>Shaykevich</t>
  </si>
  <si>
    <t>Klass</t>
  </si>
  <si>
    <t>Hicks</t>
  </si>
  <si>
    <t>Dowthwaite</t>
  </si>
  <si>
    <t>Pediatric female</t>
  </si>
  <si>
    <t>Froyd</t>
  </si>
  <si>
    <t>Constantini</t>
  </si>
  <si>
    <t>runners</t>
  </si>
  <si>
    <t>Tempest</t>
  </si>
  <si>
    <t>Sareban</t>
  </si>
  <si>
    <t>Micklewright</t>
  </si>
  <si>
    <t>Badon</t>
  </si>
  <si>
    <t>gestational DM</t>
  </si>
  <si>
    <t>Slilva</t>
  </si>
  <si>
    <t>Fisher</t>
  </si>
  <si>
    <t>IS</t>
  </si>
  <si>
    <t>Bouten</t>
  </si>
  <si>
    <t>Lacroche</t>
  </si>
  <si>
    <t>Kucera</t>
  </si>
  <si>
    <t>Ehmann</t>
  </si>
  <si>
    <t>Winn</t>
  </si>
  <si>
    <t>Mccarthy</t>
  </si>
  <si>
    <t>Cerin</t>
  </si>
  <si>
    <t>PA type</t>
  </si>
  <si>
    <t>Knaier</t>
  </si>
  <si>
    <t>vo2max</t>
  </si>
  <si>
    <t>Senefeld</t>
  </si>
  <si>
    <t>Katzmarzyk</t>
  </si>
  <si>
    <t>Vannatta</t>
  </si>
  <si>
    <t>Schranner</t>
  </si>
  <si>
    <t>Caldwell</t>
  </si>
  <si>
    <t>hyperten women</t>
  </si>
  <si>
    <t>Reycraft</t>
  </si>
  <si>
    <t>Merom</t>
  </si>
  <si>
    <t>Cotter</t>
  </si>
  <si>
    <t>Sandbakk</t>
  </si>
  <si>
    <t>female crosscountry</t>
  </si>
  <si>
    <t>Schlader</t>
  </si>
  <si>
    <t>Jensen</t>
  </si>
  <si>
    <t>Rowe</t>
  </si>
  <si>
    <t>res ex</t>
  </si>
  <si>
    <t>Hannah</t>
  </si>
  <si>
    <t>hamstring</t>
  </si>
  <si>
    <t>Philipsen</t>
  </si>
  <si>
    <t>Heber</t>
  </si>
  <si>
    <t>CRF healthy women</t>
  </si>
  <si>
    <t>Hadid</t>
  </si>
  <si>
    <t>load carriage</t>
  </si>
  <si>
    <t>Nickerson</t>
  </si>
  <si>
    <t>Salvador</t>
  </si>
  <si>
    <t>Clansey</t>
  </si>
  <si>
    <t>Telford</t>
  </si>
  <si>
    <t>Shi</t>
  </si>
  <si>
    <t>Price</t>
  </si>
  <si>
    <t>Smith Ryan</t>
  </si>
  <si>
    <t xml:space="preserve">fatgiue in women </t>
  </si>
  <si>
    <t>Wourons</t>
  </si>
  <si>
    <t>Arevalo</t>
  </si>
  <si>
    <t>Goulding</t>
  </si>
  <si>
    <t>Blanhfield</t>
  </si>
  <si>
    <t>Dishman</t>
  </si>
  <si>
    <t>Freitas</t>
  </si>
  <si>
    <t>Webber</t>
  </si>
  <si>
    <t>Yacyshyn</t>
  </si>
  <si>
    <t>Ward</t>
  </si>
  <si>
    <t>Dipietro</t>
  </si>
  <si>
    <t>Riberio</t>
  </si>
  <si>
    <t>middle age women</t>
  </si>
  <si>
    <t>Steeves</t>
  </si>
  <si>
    <t>Yasen</t>
  </si>
  <si>
    <t>Van Dyk</t>
  </si>
  <si>
    <t>hamstring injury</t>
  </si>
  <si>
    <t>Obrien</t>
  </si>
  <si>
    <t>Haaypala</t>
  </si>
  <si>
    <t>Crouter</t>
  </si>
  <si>
    <t>Koutsandreou</t>
  </si>
  <si>
    <t>Ricardo</t>
  </si>
  <si>
    <t>Tanghe</t>
  </si>
  <si>
    <t>Scudder</t>
  </si>
  <si>
    <t>Barreira</t>
  </si>
  <si>
    <t>Fritz</t>
  </si>
  <si>
    <t>Mood young men</t>
  </si>
  <si>
    <t>Norheim</t>
  </si>
  <si>
    <t>Hibbing</t>
  </si>
  <si>
    <t>Nyakayiru</t>
  </si>
  <si>
    <t>Menting</t>
  </si>
  <si>
    <t>Hausswirth</t>
  </si>
  <si>
    <t>Christie</t>
  </si>
  <si>
    <t>Vibration</t>
  </si>
  <si>
    <t>Leicht</t>
  </si>
  <si>
    <t>inflam response</t>
  </si>
  <si>
    <t>Hart</t>
  </si>
  <si>
    <t>Montoye</t>
  </si>
  <si>
    <t>Seino</t>
  </si>
  <si>
    <t>Lemire</t>
  </si>
  <si>
    <t>Leboeuf</t>
  </si>
  <si>
    <t xml:space="preserve">metabolism </t>
  </si>
  <si>
    <t>Wells</t>
  </si>
  <si>
    <t>Blanchard</t>
  </si>
  <si>
    <t>Kang</t>
  </si>
  <si>
    <t>Dolezal</t>
  </si>
  <si>
    <t>HRV</t>
  </si>
  <si>
    <t>Toennesen</t>
  </si>
  <si>
    <t>Ramsook</t>
  </si>
  <si>
    <t>inspiratory train</t>
  </si>
  <si>
    <t>Mccarty</t>
  </si>
  <si>
    <t>Nilsen</t>
  </si>
  <si>
    <t>Ex dose</t>
  </si>
  <si>
    <t>Kasena</t>
  </si>
  <si>
    <t>Kuemze</t>
  </si>
  <si>
    <t>Jogging</t>
  </si>
  <si>
    <t>Meade</t>
  </si>
  <si>
    <t>hot conditions</t>
  </si>
  <si>
    <t>Martinez Valdes</t>
  </si>
  <si>
    <t>MU changes</t>
  </si>
  <si>
    <t>Fiuza Kuces</t>
  </si>
  <si>
    <t>Bowden</t>
  </si>
  <si>
    <t>Rogers</t>
  </si>
  <si>
    <t>Breast cancer</t>
  </si>
  <si>
    <t>Peacher</t>
  </si>
  <si>
    <t>Sylta</t>
  </si>
  <si>
    <t>Friedmann</t>
  </si>
  <si>
    <t>Hunter</t>
  </si>
  <si>
    <t>Muscle damage</t>
  </si>
  <si>
    <t>College football</t>
  </si>
  <si>
    <t>Nielsen</t>
  </si>
  <si>
    <t>Res t</t>
  </si>
  <si>
    <t>Kallio</t>
  </si>
  <si>
    <t>Faro</t>
  </si>
  <si>
    <t>female college</t>
  </si>
  <si>
    <t>Olher</t>
  </si>
  <si>
    <t>Rossman</t>
  </si>
  <si>
    <t>Luedke</t>
  </si>
  <si>
    <t>Popchak</t>
  </si>
  <si>
    <t>Skinner</t>
  </si>
  <si>
    <t>Slattery</t>
  </si>
  <si>
    <t xml:space="preserve">Vagal control </t>
  </si>
  <si>
    <t>Klimentidis</t>
  </si>
  <si>
    <t>genetic lean mass</t>
  </si>
  <si>
    <t>Caccese</t>
  </si>
  <si>
    <t>concussion</t>
  </si>
  <si>
    <t>Siddall</t>
  </si>
  <si>
    <t>Dossegger</t>
  </si>
  <si>
    <t>inten exercise</t>
  </si>
  <si>
    <t>Sandroff</t>
  </si>
  <si>
    <t>Bhagrave</t>
  </si>
  <si>
    <t>Piponnier</t>
  </si>
  <si>
    <t>neuromuscular</t>
  </si>
  <si>
    <t>Ceseiko</t>
  </si>
  <si>
    <t>Lakoski</t>
  </si>
  <si>
    <t>Pesola</t>
  </si>
  <si>
    <t>Fishman</t>
  </si>
  <si>
    <t>Ford</t>
  </si>
  <si>
    <t>Messonnier</t>
  </si>
  <si>
    <t>Dunton</t>
  </si>
  <si>
    <t>Sugiyama</t>
  </si>
  <si>
    <t>Reidy</t>
  </si>
  <si>
    <t>protein supp</t>
  </si>
  <si>
    <t>Furlong</t>
  </si>
  <si>
    <t>Boonman</t>
  </si>
  <si>
    <t>Pope</t>
  </si>
  <si>
    <t>Nes</t>
  </si>
  <si>
    <t>cardiomet health</t>
  </si>
  <si>
    <t>Howie</t>
  </si>
  <si>
    <t>postex CHO</t>
  </si>
  <si>
    <t>Yan</t>
  </si>
  <si>
    <t>Bonacci</t>
  </si>
  <si>
    <t>Temesi</t>
  </si>
  <si>
    <t>Stevens</t>
  </si>
  <si>
    <t>Kri</t>
  </si>
  <si>
    <t>Madzima</t>
  </si>
  <si>
    <t>RT breast cancer</t>
  </si>
  <si>
    <t>Blazevich</t>
  </si>
  <si>
    <t>warm up</t>
  </si>
  <si>
    <t>Ampomah</t>
  </si>
  <si>
    <t>Oikawa</t>
  </si>
  <si>
    <t>Green tea</t>
  </si>
  <si>
    <t>skating</t>
  </si>
  <si>
    <t>Vesterinen</t>
  </si>
  <si>
    <t>Herrick</t>
  </si>
  <si>
    <t>Il giovine</t>
  </si>
  <si>
    <t>Izem</t>
  </si>
  <si>
    <t>ventricular</t>
  </si>
  <si>
    <t>Tumilty</t>
  </si>
  <si>
    <t>Dellavalle</t>
  </si>
  <si>
    <t>Rowing female</t>
  </si>
  <si>
    <t>Lvanova</t>
  </si>
  <si>
    <t xml:space="preserve">sed women </t>
  </si>
  <si>
    <t>Nyberg</t>
  </si>
  <si>
    <t>Esfandiara</t>
  </si>
  <si>
    <t>Bowdon</t>
  </si>
  <si>
    <t>Moya</t>
  </si>
  <si>
    <t>Keller</t>
  </si>
  <si>
    <t>Malcota</t>
  </si>
  <si>
    <t>Currie</t>
  </si>
  <si>
    <t>nonathletes &amp; athletes</t>
  </si>
  <si>
    <t>Valenti</t>
  </si>
  <si>
    <t>Parfitt</t>
  </si>
  <si>
    <t>women polycystic</t>
  </si>
  <si>
    <t>Sarin</t>
  </si>
  <si>
    <t>Ruddy</t>
  </si>
  <si>
    <t>Kressler</t>
  </si>
  <si>
    <t>older SA women</t>
  </si>
  <si>
    <t>Honkala</t>
  </si>
  <si>
    <t>E glucose</t>
  </si>
  <si>
    <t>Liff</t>
  </si>
  <si>
    <t>Aagaard</t>
  </si>
  <si>
    <t>Lamarche</t>
  </si>
  <si>
    <t>ingested water</t>
  </si>
  <si>
    <t>Munukka</t>
  </si>
  <si>
    <t xml:space="preserve">PA women </t>
  </si>
  <si>
    <t>Walton</t>
  </si>
  <si>
    <t>Buckley</t>
  </si>
  <si>
    <t>Earnest</t>
  </si>
  <si>
    <t>Kenny</t>
  </si>
  <si>
    <t>firefighters</t>
  </si>
  <si>
    <t>Kay</t>
  </si>
  <si>
    <t>Muscle strain</t>
  </si>
  <si>
    <t>Gerstner</t>
  </si>
  <si>
    <t xml:space="preserve">neural muscl </t>
  </si>
  <si>
    <t>Brochner</t>
  </si>
  <si>
    <t>Firminger</t>
  </si>
  <si>
    <t>ce</t>
  </si>
  <si>
    <t>Keller Ross</t>
  </si>
  <si>
    <t xml:space="preserve">muscle men </t>
  </si>
  <si>
    <t>Ciolac</t>
  </si>
  <si>
    <t>RPE heart transplant</t>
  </si>
  <si>
    <t>Bustamate</t>
  </si>
  <si>
    <t>Van Der Berg</t>
  </si>
  <si>
    <t>Mcnarry</t>
  </si>
  <si>
    <t>Hatzikotoulas</t>
  </si>
  <si>
    <t>boys &amp; men conc</t>
  </si>
  <si>
    <t>Cordero</t>
  </si>
  <si>
    <t xml:space="preserve">EX gestation DM </t>
  </si>
  <si>
    <t>Schneiker</t>
  </si>
  <si>
    <t>strength</t>
  </si>
  <si>
    <t>Meyer</t>
  </si>
  <si>
    <t>depression</t>
  </si>
  <si>
    <t>Dupre</t>
  </si>
  <si>
    <t>Gago</t>
  </si>
  <si>
    <t>power athletes</t>
  </si>
  <si>
    <t>Robles</t>
  </si>
  <si>
    <t>Cantarero</t>
  </si>
  <si>
    <t>Higgins</t>
  </si>
  <si>
    <t>Huang</t>
  </si>
  <si>
    <t>ex addition</t>
  </si>
  <si>
    <t xml:space="preserve">human parellar </t>
  </si>
  <si>
    <t>Levesque</t>
  </si>
  <si>
    <t>Martin</t>
  </si>
  <si>
    <t>Hackney</t>
  </si>
  <si>
    <t>male sex libido</t>
  </si>
  <si>
    <t>Maharaj</t>
  </si>
  <si>
    <t>Macmachon</t>
  </si>
  <si>
    <t>Chaudhari</t>
  </si>
  <si>
    <t>Van der berg</t>
  </si>
  <si>
    <t>Hoffman</t>
  </si>
  <si>
    <t>Vlachpopoulos</t>
  </si>
  <si>
    <t>adole athletes</t>
  </si>
  <si>
    <t>Highton</t>
  </si>
  <si>
    <t>healthy men</t>
  </si>
  <si>
    <t>Milner</t>
  </si>
  <si>
    <t xml:space="preserve">mort in men </t>
  </si>
  <si>
    <t>Evangelidis</t>
  </si>
  <si>
    <t>Strain injury</t>
  </si>
  <si>
    <t>Kiviniemi</t>
  </si>
  <si>
    <t>Bakakat</t>
  </si>
  <si>
    <t>Harkley</t>
  </si>
  <si>
    <t>Looney</t>
  </si>
  <si>
    <t>Hirao</t>
  </si>
  <si>
    <t>Blair</t>
  </si>
  <si>
    <t>Diment</t>
  </si>
  <si>
    <t>Ex intensity &amp; duration</t>
  </si>
  <si>
    <t>Koster</t>
  </si>
  <si>
    <t>Elsangedy</t>
  </si>
  <si>
    <t>Barbar</t>
  </si>
  <si>
    <t>Boyer</t>
  </si>
  <si>
    <t>Burden</t>
  </si>
  <si>
    <t>Ramos</t>
  </si>
  <si>
    <t>Folland</t>
  </si>
  <si>
    <t>Orban</t>
  </si>
  <si>
    <t>Schryer</t>
  </si>
  <si>
    <t>Huynh</t>
  </si>
  <si>
    <t>Deprez</t>
  </si>
  <si>
    <t>Groot</t>
  </si>
  <si>
    <t>PA &amp; vasodialation</t>
  </si>
  <si>
    <t>Veno Pardi</t>
  </si>
  <si>
    <t>Polglaze</t>
  </si>
  <si>
    <t xml:space="preserve">class intensity </t>
  </si>
  <si>
    <t>Imboden</t>
  </si>
  <si>
    <t>Schaal</t>
  </si>
  <si>
    <t>elite swimmers</t>
  </si>
  <si>
    <t>Brocherie</t>
  </si>
  <si>
    <t>treadmill</t>
  </si>
  <si>
    <t>Luetkemeier</t>
  </si>
  <si>
    <t>skin tattoos</t>
  </si>
  <si>
    <t>Van hollebecke</t>
  </si>
  <si>
    <t>Boutcher</t>
  </si>
  <si>
    <t>Janssen</t>
  </si>
  <si>
    <t>Schmitt</t>
  </si>
  <si>
    <t>crosscountry ski</t>
  </si>
  <si>
    <t>Sherk</t>
  </si>
  <si>
    <t>CA supp</t>
  </si>
  <si>
    <t>Nilsson</t>
  </si>
  <si>
    <t>Wilkinson</t>
  </si>
  <si>
    <t>tyrosine upp</t>
  </si>
  <si>
    <t>Fu</t>
  </si>
  <si>
    <t>Gammon</t>
  </si>
  <si>
    <t>Morville</t>
  </si>
  <si>
    <t>Stenger</t>
  </si>
  <si>
    <t>Stegen</t>
  </si>
  <si>
    <t>Arnal</t>
  </si>
  <si>
    <t>sleep loss</t>
  </si>
  <si>
    <t>Leo</t>
  </si>
  <si>
    <t>critical power</t>
  </si>
  <si>
    <t>Marillier</t>
  </si>
  <si>
    <t>Hafer</t>
  </si>
  <si>
    <t>Stensson</t>
  </si>
  <si>
    <t>Skiba</t>
  </si>
  <si>
    <t>Enders</t>
  </si>
  <si>
    <t>Margolis</t>
  </si>
  <si>
    <t>Tiller</t>
  </si>
  <si>
    <t>upper body ex</t>
  </si>
  <si>
    <t>Mettler</t>
  </si>
  <si>
    <t>Thajjar</t>
  </si>
  <si>
    <t>Stemper</t>
  </si>
  <si>
    <t>Suzuki</t>
  </si>
  <si>
    <t>Weng</t>
  </si>
  <si>
    <t>Doering</t>
  </si>
  <si>
    <t>MPS in masters</t>
  </si>
  <si>
    <t>Welk</t>
  </si>
  <si>
    <t>Gillett</t>
  </si>
  <si>
    <t>Chactoun</t>
  </si>
  <si>
    <t>Senechal</t>
  </si>
  <si>
    <t xml:space="preserve">strength men </t>
  </si>
  <si>
    <t>Nelson</t>
  </si>
  <si>
    <t>Mendiguchia</t>
  </si>
  <si>
    <t xml:space="preserve">hamstring injury </t>
  </si>
  <si>
    <t>Deering</t>
  </si>
  <si>
    <t>Leahy</t>
  </si>
  <si>
    <t>Lempke</t>
  </si>
  <si>
    <t>Winters stone</t>
  </si>
  <si>
    <t>Mezil</t>
  </si>
  <si>
    <t>HI low impact ex</t>
  </si>
  <si>
    <t>Sangthong</t>
  </si>
  <si>
    <t>Wall</t>
  </si>
  <si>
    <t>Guest</t>
  </si>
  <si>
    <t>Katayama</t>
  </si>
  <si>
    <t>Downs</t>
  </si>
  <si>
    <t>Emerson</t>
  </si>
  <si>
    <t>Xian</t>
  </si>
  <si>
    <t>Taylor</t>
  </si>
  <si>
    <t>cont ex</t>
  </si>
  <si>
    <t xml:space="preserve">adjust men </t>
  </si>
  <si>
    <t>Al Shaar</t>
  </si>
  <si>
    <t>Laaksonen</t>
  </si>
  <si>
    <t>endurance men</t>
  </si>
  <si>
    <t>Hoshikawa</t>
  </si>
  <si>
    <t>Broadbent</t>
  </si>
  <si>
    <t>Rommers</t>
  </si>
  <si>
    <t>Miokovic</t>
  </si>
  <si>
    <t>vibration ex</t>
  </si>
  <si>
    <t>Carpentier</t>
  </si>
  <si>
    <t>Nitrate supp</t>
  </si>
  <si>
    <t>Blackburn</t>
  </si>
  <si>
    <t>Ducrocq</t>
  </si>
  <si>
    <t>Maeo</t>
  </si>
  <si>
    <t>concentric train</t>
  </si>
  <si>
    <t>Hamm</t>
  </si>
  <si>
    <t>Pareja</t>
  </si>
  <si>
    <t>Noorkoiv</t>
  </si>
  <si>
    <t>neuromusc</t>
  </si>
  <si>
    <t>Van der velde</t>
  </si>
  <si>
    <t>inner</t>
  </si>
  <si>
    <t>Wills</t>
  </si>
  <si>
    <t>Verrelst</t>
  </si>
  <si>
    <t>tibila pain women</t>
  </si>
  <si>
    <t>Kubota</t>
  </si>
  <si>
    <t>Zuccarelli</t>
  </si>
  <si>
    <t>func signif</t>
  </si>
  <si>
    <t>Lytle</t>
  </si>
  <si>
    <t>Morishima</t>
  </si>
  <si>
    <t>Carlson</t>
  </si>
  <si>
    <t>Munce</t>
  </si>
  <si>
    <t>Endurance BFR</t>
  </si>
  <si>
    <t>Redden</t>
  </si>
  <si>
    <t>Clark</t>
  </si>
  <si>
    <t>power</t>
  </si>
  <si>
    <t>Ridgers</t>
  </si>
  <si>
    <t>Ackerman</t>
  </si>
  <si>
    <t>Menstrual status</t>
  </si>
  <si>
    <t>Fairchild</t>
  </si>
  <si>
    <t>elderly obese women</t>
  </si>
  <si>
    <t>Sutehall</t>
  </si>
  <si>
    <t>Gabriel</t>
  </si>
  <si>
    <t>Chilibeck</t>
  </si>
  <si>
    <t xml:space="preserve">postmeno women </t>
  </si>
  <si>
    <t>Fraser</t>
  </si>
  <si>
    <t>Tonson</t>
  </si>
  <si>
    <t>Foulkes</t>
  </si>
  <si>
    <t>Alkhatib</t>
  </si>
  <si>
    <t>Stearne</t>
  </si>
  <si>
    <t>prohypertensive</t>
  </si>
  <si>
    <t>Pape</t>
  </si>
  <si>
    <t>Barry</t>
  </si>
  <si>
    <t xml:space="preserve">HIIT </t>
  </si>
  <si>
    <t>Simpson</t>
  </si>
  <si>
    <t>socer</t>
  </si>
  <si>
    <t xml:space="preserve">Farias </t>
  </si>
  <si>
    <t>Wearing</t>
  </si>
  <si>
    <t>Porcelli</t>
  </si>
  <si>
    <t>nitrate supp</t>
  </si>
  <si>
    <t>Pickham</t>
  </si>
  <si>
    <t>Nigg</t>
  </si>
  <si>
    <t>Adams</t>
  </si>
  <si>
    <t>Holman</t>
  </si>
  <si>
    <t>Andrade</t>
  </si>
  <si>
    <t>Patterson</t>
  </si>
  <si>
    <t xml:space="preserve">Neuromuscular </t>
  </si>
  <si>
    <t>Son</t>
  </si>
  <si>
    <t>Melansen</t>
  </si>
  <si>
    <t>Wheey</t>
  </si>
  <si>
    <t>Travers</t>
  </si>
  <si>
    <t>Lustgarten</t>
  </si>
  <si>
    <t>Methenitis</t>
  </si>
  <si>
    <t>Muscle fibre</t>
  </si>
  <si>
    <t>Powell</t>
  </si>
  <si>
    <t>leg stiffness</t>
  </si>
  <si>
    <t>Modarress</t>
  </si>
  <si>
    <t>Dobbs</t>
  </si>
  <si>
    <t>Gildea</t>
  </si>
  <si>
    <t>Lynall</t>
  </si>
  <si>
    <t>women soccer</t>
  </si>
  <si>
    <t>Bochkezannian</t>
  </si>
  <si>
    <t>Bronas</t>
  </si>
  <si>
    <t>Verswijveren</t>
  </si>
  <si>
    <t>Pantoja</t>
  </si>
  <si>
    <t>young v old athlete</t>
  </si>
  <si>
    <t>Van Cursem</t>
  </si>
  <si>
    <t>mental fatigue</t>
  </si>
  <si>
    <t>Wilkerson</t>
  </si>
  <si>
    <t>Eagle</t>
  </si>
  <si>
    <t>military</t>
  </si>
  <si>
    <t>Gephine</t>
  </si>
  <si>
    <t>Healy</t>
  </si>
  <si>
    <t>Gillinov</t>
  </si>
  <si>
    <t>Jhalson</t>
  </si>
  <si>
    <t xml:space="preserve">PA college women </t>
  </si>
  <si>
    <t>Mcdowell</t>
  </si>
  <si>
    <t>Fiorenza</t>
  </si>
  <si>
    <t>Payton</t>
  </si>
  <si>
    <t>Halse</t>
  </si>
  <si>
    <t>home ex women with GDM</t>
  </si>
  <si>
    <t>Neumeier</t>
  </si>
  <si>
    <t>Leict</t>
  </si>
  <si>
    <t xml:space="preserve">neutrophil </t>
  </si>
  <si>
    <t>Van Cauwenberg</t>
  </si>
  <si>
    <t>Sprengeler</t>
  </si>
  <si>
    <t>De Lannoy</t>
  </si>
  <si>
    <t>Gam</t>
  </si>
  <si>
    <t>Mouth rinsing</t>
  </si>
  <si>
    <t>Sousa</t>
  </si>
  <si>
    <t>VO2 perform</t>
  </si>
  <si>
    <t>Ataide Silva</t>
  </si>
  <si>
    <t>Kurgan</t>
  </si>
  <si>
    <t>Sutterfield</t>
  </si>
  <si>
    <t>De las heras</t>
  </si>
  <si>
    <t>Parry</t>
  </si>
  <si>
    <t>Nevill</t>
  </si>
  <si>
    <t>Peterman</t>
  </si>
  <si>
    <t>triathletes</t>
  </si>
  <si>
    <t>Roy</t>
  </si>
  <si>
    <t>McMillan</t>
  </si>
  <si>
    <t xml:space="preserve">eating disorders </t>
  </si>
  <si>
    <t>Claridge</t>
  </si>
  <si>
    <t>Hirasawa</t>
  </si>
  <si>
    <t>Bootsma</t>
  </si>
  <si>
    <t>socc</t>
  </si>
  <si>
    <t>Schmidt</t>
  </si>
  <si>
    <t>Messier</t>
  </si>
  <si>
    <t>Henson</t>
  </si>
  <si>
    <t>Selvanayagam</t>
  </si>
  <si>
    <t>Van iterson</t>
  </si>
  <si>
    <t>Shaaban</t>
  </si>
  <si>
    <t>Pulakka</t>
  </si>
  <si>
    <t>Vincent</t>
  </si>
  <si>
    <t>Conger</t>
  </si>
  <si>
    <t>Connell</t>
  </si>
  <si>
    <t>Shih</t>
  </si>
  <si>
    <t>Wagner</t>
  </si>
  <si>
    <t>Home ex women</t>
  </si>
  <si>
    <t>Kalter</t>
  </si>
  <si>
    <t>Holdsworth</t>
  </si>
  <si>
    <t>ketone</t>
  </si>
  <si>
    <t>Raine</t>
  </si>
  <si>
    <t>Wingo</t>
  </si>
  <si>
    <t>Claessen</t>
  </si>
  <si>
    <t>Buchan</t>
  </si>
  <si>
    <t>Ex breast cancer</t>
  </si>
  <si>
    <t>loading</t>
  </si>
  <si>
    <t>Laeremans</t>
  </si>
  <si>
    <t>Forsyth</t>
  </si>
  <si>
    <t>Cox</t>
  </si>
  <si>
    <t>water immer</t>
  </si>
  <si>
    <t>Ex training weight loss</t>
  </si>
  <si>
    <t>Sandler</t>
  </si>
  <si>
    <t>chronic fatigue</t>
  </si>
  <si>
    <t>Alessa</t>
  </si>
  <si>
    <t>endocrine</t>
  </si>
  <si>
    <t>Molgat</t>
  </si>
  <si>
    <t>Swisher</t>
  </si>
  <si>
    <t>Landgraff</t>
  </si>
  <si>
    <t>Scharhag Roenberger</t>
  </si>
  <si>
    <t>Washburn</t>
  </si>
  <si>
    <t>Bell</t>
  </si>
  <si>
    <t>Jenkins</t>
  </si>
  <si>
    <t>Hentila</t>
  </si>
  <si>
    <t>Courneya</t>
  </si>
  <si>
    <t>Kier</t>
  </si>
  <si>
    <t>CRF young women</t>
  </si>
  <si>
    <t>Palve</t>
  </si>
  <si>
    <t>Ascha</t>
  </si>
  <si>
    <t>Impey</t>
  </si>
  <si>
    <t>Schumann</t>
  </si>
  <si>
    <t>fit &amp; lean mass</t>
  </si>
  <si>
    <t>Res ex training</t>
  </si>
  <si>
    <t>Costigan</t>
  </si>
  <si>
    <t>Linder</t>
  </si>
  <si>
    <t>Mears</t>
  </si>
  <si>
    <t>Aubry</t>
  </si>
  <si>
    <t>func overreaching</t>
  </si>
  <si>
    <t>biomechanics</t>
  </si>
  <si>
    <t>Wasfy</t>
  </si>
  <si>
    <t>Trommellen</t>
  </si>
  <si>
    <t>gluc enhan ex</t>
  </si>
  <si>
    <t>Ferreira</t>
  </si>
  <si>
    <t>Hurst</t>
  </si>
  <si>
    <t>Gilbertson</t>
  </si>
  <si>
    <t>Aengevaeren</t>
  </si>
  <si>
    <t>Stadheim</t>
  </si>
  <si>
    <t>Kolk</t>
  </si>
  <si>
    <t>Womens rugby 7s</t>
  </si>
  <si>
    <t>Boya</t>
  </si>
  <si>
    <t>Locke</t>
  </si>
  <si>
    <t>Chouc</t>
  </si>
  <si>
    <t xml:space="preserve">stroke vol </t>
  </si>
  <si>
    <t>Verschueren</t>
  </si>
  <si>
    <t>McNarry</t>
  </si>
  <si>
    <t>sleep and PA</t>
  </si>
  <si>
    <t>Correia Oliveira</t>
  </si>
  <si>
    <t>4km time trial</t>
  </si>
  <si>
    <t>Ema</t>
  </si>
  <si>
    <t>Florido</t>
  </si>
  <si>
    <t>Buhmann</t>
  </si>
  <si>
    <t>Oftedal</t>
  </si>
  <si>
    <t>Scheadler</t>
  </si>
  <si>
    <t>Ohlman</t>
  </si>
  <si>
    <t>Nio</t>
  </si>
  <si>
    <t>Menopause</t>
  </si>
  <si>
    <t>Hildebrand</t>
  </si>
  <si>
    <t>Farrell</t>
  </si>
  <si>
    <t>men low CRF</t>
  </si>
  <si>
    <t>Breacbuhl</t>
  </si>
  <si>
    <t>elite male tennis</t>
  </si>
  <si>
    <t>Syvaoja</t>
  </si>
  <si>
    <t>Rytter</t>
  </si>
  <si>
    <t>Welch</t>
  </si>
  <si>
    <t>Barak</t>
  </si>
  <si>
    <t xml:space="preserve">low ex induced </t>
  </si>
  <si>
    <t>sitting &amp; standing</t>
  </si>
  <si>
    <t>Tillin</t>
  </si>
  <si>
    <t>Garten</t>
  </si>
  <si>
    <t>row trained males</t>
  </si>
  <si>
    <t>Vigh</t>
  </si>
  <si>
    <t>Tikkanen</t>
  </si>
  <si>
    <t>Hendy</t>
  </si>
  <si>
    <t>Eccentric ex</t>
  </si>
  <si>
    <t>Chomistek</t>
  </si>
  <si>
    <t>Potter</t>
  </si>
  <si>
    <t>Stiffler</t>
  </si>
  <si>
    <t>Kruger</t>
  </si>
  <si>
    <t>Mattocks</t>
  </si>
  <si>
    <t>Gupta</t>
  </si>
  <si>
    <t>Ruder</t>
  </si>
  <si>
    <t>George</t>
  </si>
  <si>
    <t>Koji</t>
  </si>
  <si>
    <t>Ahmar</t>
  </si>
  <si>
    <t>Han</t>
  </si>
  <si>
    <t>mod low in ex</t>
  </si>
  <si>
    <t>Steffen</t>
  </si>
  <si>
    <t>ACL injuries</t>
  </si>
  <si>
    <t>Colwell</t>
  </si>
  <si>
    <t>Snoek</t>
  </si>
  <si>
    <t>Wender</t>
  </si>
  <si>
    <t>postex muscul cool</t>
  </si>
  <si>
    <t>Katzmaryk</t>
  </si>
  <si>
    <t>Rivas</t>
  </si>
  <si>
    <t>Moir</t>
  </si>
  <si>
    <t>Ding</t>
  </si>
  <si>
    <t>D'Souza</t>
  </si>
  <si>
    <t>Nindl</t>
  </si>
  <si>
    <t>20h GH res T</t>
  </si>
  <si>
    <t>Post ex feeding</t>
  </si>
  <si>
    <t>Brauner</t>
  </si>
  <si>
    <t>Goetschius</t>
  </si>
  <si>
    <t>Kohrt</t>
  </si>
  <si>
    <t>Wolfe</t>
  </si>
  <si>
    <t>Melcalf</t>
  </si>
  <si>
    <t>PA breast cancer</t>
  </si>
  <si>
    <t>Loannou</t>
  </si>
  <si>
    <t>Shad</t>
  </si>
  <si>
    <t>MPS men</t>
  </si>
  <si>
    <t>Adami</t>
  </si>
  <si>
    <t>Robach</t>
  </si>
  <si>
    <t>Whitfield</t>
  </si>
  <si>
    <t>beet juice</t>
  </si>
  <si>
    <t>Adler</t>
  </si>
  <si>
    <t>Krull</t>
  </si>
  <si>
    <t xml:space="preserve">Pa in older men </t>
  </si>
  <si>
    <t>Stohr</t>
  </si>
  <si>
    <t>Jajtner</t>
  </si>
  <si>
    <t>Mccormick</t>
  </si>
  <si>
    <t>cardiac mid age men</t>
  </si>
  <si>
    <t>Verdijk</t>
  </si>
  <si>
    <t>healthy old men</t>
  </si>
  <si>
    <t>De Salles</t>
  </si>
  <si>
    <t>Maltais</t>
  </si>
  <si>
    <t>muscle lipids</t>
  </si>
  <si>
    <t>Lundgren</t>
  </si>
  <si>
    <t>highly trained athletes</t>
  </si>
  <si>
    <t>Grace</t>
  </si>
  <si>
    <t>Meier</t>
  </si>
  <si>
    <t>Ikeda</t>
  </si>
  <si>
    <t>Obeid</t>
  </si>
  <si>
    <t>Hoogkamer</t>
  </si>
  <si>
    <t>Momma</t>
  </si>
  <si>
    <t>T2D</t>
  </si>
  <si>
    <t>Mcgrath</t>
  </si>
  <si>
    <t>Coletta</t>
  </si>
  <si>
    <t>Serpell</t>
  </si>
  <si>
    <t>Rozand</t>
  </si>
  <si>
    <t xml:space="preserve">mental training </t>
  </si>
  <si>
    <t>Freedman</t>
  </si>
  <si>
    <t>Kulmala</t>
  </si>
  <si>
    <t>Dahl Peterson</t>
  </si>
  <si>
    <t>Stiles</t>
  </si>
  <si>
    <t>Klepin</t>
  </si>
  <si>
    <t>Fulton</t>
  </si>
  <si>
    <t>self esteem women</t>
  </si>
  <si>
    <t>Janz</t>
  </si>
  <si>
    <t>Leppanen</t>
  </si>
  <si>
    <t xml:space="preserve">lean men </t>
  </si>
  <si>
    <t>Routeledge</t>
  </si>
  <si>
    <t>ultrasound men</t>
  </si>
  <si>
    <t>Le Roux</t>
  </si>
  <si>
    <t>Shea</t>
  </si>
  <si>
    <t>Ca postmen women</t>
  </si>
  <si>
    <t>Brunelli</t>
  </si>
  <si>
    <t xml:space="preserve">Obese mid aged men </t>
  </si>
  <si>
    <t>Corbett</t>
  </si>
  <si>
    <t xml:space="preserve">Silva </t>
  </si>
  <si>
    <t>Schache</t>
  </si>
  <si>
    <t>Gillen</t>
  </si>
  <si>
    <t>Dutra</t>
  </si>
  <si>
    <t>Connick</t>
  </si>
  <si>
    <t>paralympic sprint</t>
  </si>
  <si>
    <t>Chehere</t>
  </si>
  <si>
    <t>Hauraix</t>
  </si>
  <si>
    <t>wrist &amp; fingers</t>
  </si>
  <si>
    <t>Da Mota</t>
  </si>
  <si>
    <t>Van wijck</t>
  </si>
  <si>
    <t>L citrulline</t>
  </si>
  <si>
    <t>Ganio</t>
  </si>
  <si>
    <t>australian football</t>
  </si>
  <si>
    <t>ketones</t>
  </si>
  <si>
    <t>Champagne</t>
  </si>
  <si>
    <t>Benzing</t>
  </si>
  <si>
    <t>Hulzebos</t>
  </si>
  <si>
    <t>Helmich</t>
  </si>
  <si>
    <t>Beer</t>
  </si>
  <si>
    <t>Martinez</t>
  </si>
  <si>
    <t>Stefanelli</t>
  </si>
  <si>
    <t>Thorp</t>
  </si>
  <si>
    <t>Gojanovic</t>
  </si>
  <si>
    <t>Harkey</t>
  </si>
  <si>
    <t>adol boys</t>
  </si>
  <si>
    <t>Salomoni</t>
  </si>
  <si>
    <t>Takagi</t>
  </si>
  <si>
    <t>Hewett</t>
  </si>
  <si>
    <t>Verheggen</t>
  </si>
  <si>
    <t>Insulin sensit</t>
  </si>
  <si>
    <t>Faoro</t>
  </si>
  <si>
    <t>Layex</t>
  </si>
  <si>
    <t>Mora Gonzales</t>
  </si>
  <si>
    <t>Flack</t>
  </si>
  <si>
    <t>Heales</t>
  </si>
  <si>
    <t>Danielsen</t>
  </si>
  <si>
    <t>Barberio</t>
  </si>
  <si>
    <t>Szabo Reed</t>
  </si>
  <si>
    <t>Semplonius</t>
  </si>
  <si>
    <t>Mathias</t>
  </si>
  <si>
    <t>Malin</t>
  </si>
  <si>
    <t>Tarumi</t>
  </si>
  <si>
    <t>Wiskemann</t>
  </si>
  <si>
    <t>Rayward</t>
  </si>
  <si>
    <t>Hegyi</t>
  </si>
  <si>
    <t>hamstring ex</t>
  </si>
  <si>
    <t>Sirichana</t>
  </si>
  <si>
    <t>Bidwell</t>
  </si>
  <si>
    <t>B alanine supp</t>
  </si>
  <si>
    <t>Heden</t>
  </si>
  <si>
    <t>Lubans</t>
  </si>
  <si>
    <t>Tso</t>
  </si>
  <si>
    <t>Trombold</t>
  </si>
  <si>
    <t>postex macro</t>
  </si>
  <si>
    <t>Cunningham</t>
  </si>
  <si>
    <t>Exercise &amp; diet</t>
  </si>
  <si>
    <t>Conlon</t>
  </si>
  <si>
    <t>Kari</t>
  </si>
  <si>
    <t>Coaates</t>
  </si>
  <si>
    <t>Wittekind</t>
  </si>
  <si>
    <t>Carter</t>
  </si>
  <si>
    <t>Blood flow &amp; temp</t>
  </si>
  <si>
    <t>Natsume</t>
  </si>
  <si>
    <t>BFR muscle size</t>
  </si>
  <si>
    <t>Unick</t>
  </si>
  <si>
    <t>Wanigatunga</t>
  </si>
  <si>
    <t>Brechbuhl</t>
  </si>
  <si>
    <t>Lentz</t>
  </si>
  <si>
    <t>Psola</t>
  </si>
  <si>
    <t>Bond</t>
  </si>
  <si>
    <t>PA children</t>
  </si>
  <si>
    <t>Amadid</t>
  </si>
  <si>
    <t>Tyler</t>
  </si>
  <si>
    <t>Buskard</t>
  </si>
  <si>
    <t>Psot ex water imm</t>
  </si>
  <si>
    <t>Breakfast intake</t>
  </si>
  <si>
    <t>adol girls</t>
  </si>
  <si>
    <t>Morel</t>
  </si>
  <si>
    <t>stiffness</t>
  </si>
  <si>
    <t>Madssen</t>
  </si>
  <si>
    <t>Stensvold</t>
  </si>
  <si>
    <t>Bowser</t>
  </si>
  <si>
    <t>Pilotto</t>
  </si>
  <si>
    <t>Compression</t>
  </si>
  <si>
    <t>Mavros</t>
  </si>
  <si>
    <t xml:space="preserve">res t in older women </t>
  </si>
  <si>
    <t>sprint masters</t>
  </si>
  <si>
    <t>Sanno</t>
  </si>
  <si>
    <t>Ohara</t>
  </si>
  <si>
    <t>women altitude</t>
  </si>
  <si>
    <t>Aloulou</t>
  </si>
  <si>
    <t>Haugvad</t>
  </si>
  <si>
    <t>Mang</t>
  </si>
  <si>
    <t>Cornell</t>
  </si>
  <si>
    <t>neurmuscular</t>
  </si>
  <si>
    <t>Schluter</t>
  </si>
  <si>
    <t>Schenkelberg</t>
  </si>
  <si>
    <t>Malenfant</t>
  </si>
  <si>
    <t>Hawari</t>
  </si>
  <si>
    <t>breaks in sed</t>
  </si>
  <si>
    <t>Robinson</t>
  </si>
  <si>
    <t>Tenforde</t>
  </si>
  <si>
    <t>Kouvelioti</t>
  </si>
  <si>
    <t>Smyth</t>
  </si>
  <si>
    <t>Hammer</t>
  </si>
  <si>
    <t>Dematteo</t>
  </si>
  <si>
    <t>Crespo</t>
  </si>
  <si>
    <t>Racette</t>
  </si>
  <si>
    <t>calorie restriction</t>
  </si>
  <si>
    <t>Vlachopovlos</t>
  </si>
  <si>
    <t>male athletes</t>
  </si>
  <si>
    <t>Larouche</t>
  </si>
  <si>
    <t>Odell</t>
  </si>
  <si>
    <t>Dadamo</t>
  </si>
  <si>
    <t>Earp</t>
  </si>
  <si>
    <t>Carswell</t>
  </si>
  <si>
    <t>Gillet</t>
  </si>
  <si>
    <t>Banks</t>
  </si>
  <si>
    <t>Ratel</t>
  </si>
  <si>
    <t>fatigue in men and boys</t>
  </si>
  <si>
    <t xml:space="preserve">Res ex </t>
  </si>
  <si>
    <t>Kefala</t>
  </si>
  <si>
    <t>Oleary</t>
  </si>
  <si>
    <t>Sheehan</t>
  </si>
  <si>
    <t>White</t>
  </si>
  <si>
    <t>Doguet</t>
  </si>
  <si>
    <t>Neur changes</t>
  </si>
  <si>
    <t>Bonn</t>
  </si>
  <si>
    <t>Verbrugghe</t>
  </si>
  <si>
    <t>Haider</t>
  </si>
  <si>
    <t>Boss</t>
  </si>
  <si>
    <t>Shill</t>
  </si>
  <si>
    <t>Shields</t>
  </si>
  <si>
    <t>Pimenta</t>
  </si>
  <si>
    <t xml:space="preserve">bicep fem </t>
  </si>
  <si>
    <t>concussion NFL players</t>
  </si>
  <si>
    <t>Andersson</t>
  </si>
  <si>
    <t>Nozzo</t>
  </si>
  <si>
    <t>Men only: 76</t>
  </si>
  <si>
    <t>Women only: 13</t>
  </si>
  <si>
    <t>Gato</t>
  </si>
  <si>
    <t>Koch</t>
  </si>
  <si>
    <t>Meyers</t>
  </si>
  <si>
    <t>sprint in boys</t>
  </si>
  <si>
    <t>Wooding</t>
  </si>
  <si>
    <t>pro female athletes</t>
  </si>
  <si>
    <t>sleep</t>
  </si>
  <si>
    <t>Saynor</t>
  </si>
  <si>
    <t>Borel</t>
  </si>
  <si>
    <t xml:space="preserve">endurance women </t>
  </si>
  <si>
    <t>Foulhaber</t>
  </si>
  <si>
    <t>Benatti</t>
  </si>
  <si>
    <t>glycemia</t>
  </si>
  <si>
    <t>Men only: 73</t>
  </si>
  <si>
    <t>Women only: 3</t>
  </si>
  <si>
    <t>strength &amp; power train</t>
  </si>
  <si>
    <t>Odoherty</t>
  </si>
  <si>
    <t>Strawberry</t>
  </si>
  <si>
    <t>Willis</t>
  </si>
  <si>
    <t>Doherty</t>
  </si>
  <si>
    <t>Nottey</t>
  </si>
  <si>
    <t>heat stress</t>
  </si>
  <si>
    <t>Mcknight</t>
  </si>
  <si>
    <t>racing drivers</t>
  </si>
  <si>
    <t>Dowd</t>
  </si>
  <si>
    <t>PA adole women</t>
  </si>
  <si>
    <t>Men only: 65</t>
  </si>
  <si>
    <t>Women only: 20</t>
  </si>
  <si>
    <t>Lambiase</t>
  </si>
  <si>
    <t>Sleep older women</t>
  </si>
  <si>
    <t>Besier</t>
  </si>
  <si>
    <t>men marathons</t>
  </si>
  <si>
    <t>Men only: 68</t>
  </si>
  <si>
    <t>Women only: 17</t>
  </si>
  <si>
    <t>Hug</t>
  </si>
  <si>
    <t>Stolzman</t>
  </si>
  <si>
    <t>2£QS4dwz5m</t>
  </si>
  <si>
    <t>M &lt;</t>
  </si>
  <si>
    <t>Hides</t>
  </si>
  <si>
    <t>concussions</t>
  </si>
  <si>
    <t>Boorsma</t>
  </si>
  <si>
    <t>Beet juice supp</t>
  </si>
  <si>
    <t>sim</t>
  </si>
  <si>
    <t>HIIT appetite</t>
  </si>
  <si>
    <t>Brozterman</t>
  </si>
  <si>
    <t>bioenergetics</t>
  </si>
  <si>
    <t>adipose tissues</t>
  </si>
  <si>
    <t>HIE</t>
  </si>
  <si>
    <t>Twomey</t>
  </si>
  <si>
    <t>Women only: 24</t>
  </si>
  <si>
    <t>De Andrade</t>
  </si>
  <si>
    <t>Klarner</t>
  </si>
  <si>
    <t>Jelleyman</t>
  </si>
  <si>
    <t>Van Roekel</t>
  </si>
  <si>
    <t>Rupp</t>
  </si>
  <si>
    <t xml:space="preserve">knee exten men </t>
  </si>
  <si>
    <t>Soares Miranda</t>
  </si>
  <si>
    <t>Tornberg</t>
  </si>
  <si>
    <t>amenorrheic</t>
  </si>
  <si>
    <t>Roth</t>
  </si>
  <si>
    <t>Lander</t>
  </si>
  <si>
    <t>adol girls motor</t>
  </si>
  <si>
    <t>Esteban Cornejo</t>
  </si>
  <si>
    <t>Scattone</t>
  </si>
  <si>
    <t xml:space="preserve">accelerometry </t>
  </si>
  <si>
    <t>Pekmezi</t>
  </si>
  <si>
    <t>home ex women</t>
  </si>
  <si>
    <t>Hsieh</t>
  </si>
  <si>
    <t>Fowler</t>
  </si>
  <si>
    <t>jet lag</t>
  </si>
  <si>
    <t>Men only: 86</t>
  </si>
  <si>
    <t>Women only: 22</t>
  </si>
  <si>
    <t>Boos</t>
  </si>
  <si>
    <t>Charlton</t>
  </si>
  <si>
    <t>Mazzulla</t>
  </si>
  <si>
    <t>train men</t>
  </si>
  <si>
    <t>Macdonals</t>
  </si>
  <si>
    <t>Horton</t>
  </si>
  <si>
    <t>Men only: 75</t>
  </si>
  <si>
    <t>Carboch</t>
  </si>
  <si>
    <t>Sperlich</t>
  </si>
  <si>
    <t>Filipovia</t>
  </si>
  <si>
    <t>elite soccer</t>
  </si>
  <si>
    <t>Park</t>
  </si>
  <si>
    <t>Godsift</t>
  </si>
  <si>
    <t>Condello</t>
  </si>
  <si>
    <t>Caciano</t>
  </si>
  <si>
    <t>Simones</t>
  </si>
  <si>
    <t>Kramer</t>
  </si>
  <si>
    <t>Cho</t>
  </si>
  <si>
    <t>Iwata</t>
  </si>
  <si>
    <t>Tarter</t>
  </si>
  <si>
    <t>Cochrane</t>
  </si>
  <si>
    <t>Miyagi</t>
  </si>
  <si>
    <t>Bisschoff</t>
  </si>
  <si>
    <t xml:space="preserve">male badminton </t>
  </si>
  <si>
    <t>Inglis</t>
  </si>
  <si>
    <t>Ortiz</t>
  </si>
  <si>
    <t xml:space="preserve">untrained women </t>
  </si>
  <si>
    <t>Sieghartsleitner</t>
  </si>
  <si>
    <t>Cao</t>
  </si>
  <si>
    <t>Milanez</t>
  </si>
  <si>
    <t xml:space="preserve">female futal </t>
  </si>
  <si>
    <t>Balsalobre Fernandez</t>
  </si>
  <si>
    <t>Manouvrier</t>
  </si>
  <si>
    <t>Dubois</t>
  </si>
  <si>
    <t>Farias</t>
  </si>
  <si>
    <t>Ozgunen</t>
  </si>
  <si>
    <t>fat ox</t>
  </si>
  <si>
    <t>Yeung</t>
  </si>
  <si>
    <t>Muller</t>
  </si>
  <si>
    <t>Ski racing</t>
  </si>
  <si>
    <t>Barnicle</t>
  </si>
  <si>
    <t>womens soccer</t>
  </si>
  <si>
    <t>male swimmers</t>
  </si>
  <si>
    <t>Cook</t>
  </si>
  <si>
    <t>Sholto</t>
  </si>
  <si>
    <t>Smolka</t>
  </si>
  <si>
    <t>RER training</t>
  </si>
  <si>
    <t>Tschakert</t>
  </si>
  <si>
    <t>Vosoberg</t>
  </si>
  <si>
    <t xml:space="preserve">gymnastics puberty </t>
  </si>
  <si>
    <t>Carlsson</t>
  </si>
  <si>
    <t>womens soccer players</t>
  </si>
  <si>
    <t>Behcam</t>
  </si>
  <si>
    <t>Bonnette</t>
  </si>
  <si>
    <t>Kisaalita</t>
  </si>
  <si>
    <t>Rousanoglou</t>
  </si>
  <si>
    <t>handball</t>
  </si>
  <si>
    <t>Janecki</t>
  </si>
  <si>
    <t>eccentric exercise</t>
  </si>
  <si>
    <t>VO2max</t>
  </si>
  <si>
    <t>Silverter</t>
  </si>
  <si>
    <t>Strauss</t>
  </si>
  <si>
    <t>female soccer</t>
  </si>
  <si>
    <t>Fruhauf</t>
  </si>
  <si>
    <t>Aukahtani</t>
  </si>
  <si>
    <t>fat oxidation</t>
  </si>
  <si>
    <t>Hayward</t>
  </si>
  <si>
    <t>res ex in females</t>
  </si>
  <si>
    <t>Fort vanmeerhaeghe</t>
  </si>
  <si>
    <t>Eriksrud</t>
  </si>
  <si>
    <t>female handball</t>
  </si>
  <si>
    <t>Yamaguhi</t>
  </si>
  <si>
    <t>Uchida</t>
  </si>
  <si>
    <t>RPE boxing</t>
  </si>
  <si>
    <t>Lienhard</t>
  </si>
  <si>
    <t>res t males</t>
  </si>
  <si>
    <t>Chaoachi</t>
  </si>
  <si>
    <t>youth soccer</t>
  </si>
  <si>
    <t>Junior</t>
  </si>
  <si>
    <t xml:space="preserve">endurance training </t>
  </si>
  <si>
    <t>Nimphius</t>
  </si>
  <si>
    <t>Gutierrez Davila</t>
  </si>
  <si>
    <t>Tofari</t>
  </si>
  <si>
    <t>Sekulic</t>
  </si>
  <si>
    <t xml:space="preserve">women field hockey </t>
  </si>
  <si>
    <t>Popowczak</t>
  </si>
  <si>
    <t>male soccer</t>
  </si>
  <si>
    <t>Bankosz</t>
  </si>
  <si>
    <t>Wirtz</t>
  </si>
  <si>
    <t>resistance T</t>
  </si>
  <si>
    <t>Gatta</t>
  </si>
  <si>
    <t>Zarebska</t>
  </si>
  <si>
    <t>aerobic training</t>
  </si>
  <si>
    <t>cumcin supplementation</t>
  </si>
  <si>
    <t>Leonska</t>
  </si>
  <si>
    <t>women adrenergic receptor</t>
  </si>
  <si>
    <t>Agnes</t>
  </si>
  <si>
    <t>obese males</t>
  </si>
  <si>
    <t>Gonzalez</t>
  </si>
  <si>
    <t>Ficklin</t>
  </si>
  <si>
    <t>Botonis</t>
  </si>
  <si>
    <t>water polo</t>
  </si>
  <si>
    <t>Spillane</t>
  </si>
  <si>
    <t>Standing</t>
  </si>
  <si>
    <t>biomechanics standing start</t>
  </si>
  <si>
    <t>Murray</t>
  </si>
  <si>
    <t>Volaklis</t>
  </si>
  <si>
    <t>pt with CAD</t>
  </si>
  <si>
    <t>Ratamess</t>
  </si>
  <si>
    <t xml:space="preserve">resistance training </t>
  </si>
  <si>
    <t>Serefoglu</t>
  </si>
  <si>
    <t>Lima</t>
  </si>
  <si>
    <t>Romero Moraleda</t>
  </si>
  <si>
    <t>Colado</t>
  </si>
  <si>
    <t>Mateo March</t>
  </si>
  <si>
    <t>Stangier</t>
  </si>
  <si>
    <t>Philippe</t>
  </si>
  <si>
    <t xml:space="preserve">pre-diabetic men </t>
  </si>
  <si>
    <t xml:space="preserve">mid age women </t>
  </si>
  <si>
    <t>Farior Junior</t>
  </si>
  <si>
    <t>McDaniel</t>
  </si>
  <si>
    <t>Donti</t>
  </si>
  <si>
    <t>Strzala</t>
  </si>
  <si>
    <t>Langley</t>
  </si>
  <si>
    <t xml:space="preserve">non-athletic men </t>
  </si>
  <si>
    <t>Colyer</t>
  </si>
  <si>
    <t xml:space="preserve">clothing </t>
  </si>
  <si>
    <t>Ming Hui</t>
  </si>
  <si>
    <t>Hesihman</t>
  </si>
  <si>
    <t>Slebbins</t>
  </si>
  <si>
    <t>Garnacho Castano</t>
  </si>
  <si>
    <t>transductor</t>
  </si>
  <si>
    <t>Cloak</t>
  </si>
  <si>
    <t>whole body vibration</t>
  </si>
  <si>
    <t>Rossi</t>
  </si>
  <si>
    <t>Haines</t>
  </si>
  <si>
    <t>mestrual cycle</t>
  </si>
  <si>
    <t>Stoop</t>
  </si>
  <si>
    <t>male bikers</t>
  </si>
  <si>
    <t>Fiorielli</t>
  </si>
  <si>
    <t>Lockie</t>
  </si>
  <si>
    <t>Cricket</t>
  </si>
  <si>
    <t>Pereira</t>
  </si>
  <si>
    <t>Mayorga Vega</t>
  </si>
  <si>
    <t>Montalvo</t>
  </si>
  <si>
    <t>Overdevest</t>
  </si>
  <si>
    <t>citrus supp</t>
  </si>
  <si>
    <t>Morrison</t>
  </si>
  <si>
    <t>Soini</t>
  </si>
  <si>
    <t>Jaakkola</t>
  </si>
  <si>
    <t>Mellick</t>
  </si>
  <si>
    <t>Petre</t>
  </si>
  <si>
    <t>trained indiciduals</t>
  </si>
  <si>
    <t>Figueiredo</t>
  </si>
  <si>
    <t>Kato</t>
  </si>
  <si>
    <t>Earhart</t>
  </si>
  <si>
    <t>Preuschl</t>
  </si>
  <si>
    <t>taekwondo</t>
  </si>
  <si>
    <t>Walters</t>
  </si>
  <si>
    <t xml:space="preserve">head cooling </t>
  </si>
  <si>
    <t>Luz</t>
  </si>
  <si>
    <t>prepubertal girls</t>
  </si>
  <si>
    <t>Opplert</t>
  </si>
  <si>
    <t>Yokoyama</t>
  </si>
  <si>
    <t>Lembke</t>
  </si>
  <si>
    <t xml:space="preserve">omega 3 young </t>
  </si>
  <si>
    <t>Middlekamp</t>
  </si>
  <si>
    <t>Sanudo</t>
  </si>
  <si>
    <t>Oz football</t>
  </si>
  <si>
    <t>Minahan</t>
  </si>
  <si>
    <t>Enrico</t>
  </si>
  <si>
    <t>trained men</t>
  </si>
  <si>
    <t>Cruz</t>
  </si>
  <si>
    <t>Abdel Satter</t>
  </si>
  <si>
    <t>Zinke</t>
  </si>
  <si>
    <t>vibration</t>
  </si>
  <si>
    <t>Hung</t>
  </si>
  <si>
    <t>Goncalves</t>
  </si>
  <si>
    <t>competitive</t>
  </si>
  <si>
    <t>Perchthaler</t>
  </si>
  <si>
    <t>oz football</t>
  </si>
  <si>
    <t>oral contraceptive</t>
  </si>
  <si>
    <t>Low</t>
  </si>
  <si>
    <t>Wilburn</t>
  </si>
  <si>
    <t>Ikemura</t>
  </si>
  <si>
    <t>Bosquet</t>
  </si>
  <si>
    <t xml:space="preserve">anaerobic work </t>
  </si>
  <si>
    <t>Balk</t>
  </si>
  <si>
    <t>Alizadeh</t>
  </si>
  <si>
    <t>Milanovich</t>
  </si>
  <si>
    <t>female softball</t>
  </si>
  <si>
    <t>Laine</t>
  </si>
  <si>
    <t xml:space="preserve">ex in men </t>
  </si>
  <si>
    <t>Galgon</t>
  </si>
  <si>
    <t>muscle soreness</t>
  </si>
  <si>
    <t>vey low cho diet</t>
  </si>
  <si>
    <t>Akiyama</t>
  </si>
  <si>
    <t>male lacrosse</t>
  </si>
  <si>
    <t>Willoughby</t>
  </si>
  <si>
    <t>Kageyama</t>
  </si>
  <si>
    <t>Pournot</t>
  </si>
  <si>
    <t>Grabow</t>
  </si>
  <si>
    <t>sprint</t>
  </si>
  <si>
    <t>Stevanvoic</t>
  </si>
  <si>
    <t xml:space="preserve">basketball </t>
  </si>
  <si>
    <t>Wilk</t>
  </si>
  <si>
    <t>breaststroke</t>
  </si>
  <si>
    <t>Latasa</t>
  </si>
  <si>
    <t>Cippryan</t>
  </si>
  <si>
    <t>Juhapz</t>
  </si>
  <si>
    <t>Saraban</t>
  </si>
  <si>
    <t>rowing</t>
  </si>
  <si>
    <t>Buman</t>
  </si>
  <si>
    <t>hormones females</t>
  </si>
  <si>
    <t>Baillot</t>
  </si>
  <si>
    <t>ironman</t>
  </si>
  <si>
    <t>Kopp</t>
  </si>
  <si>
    <t>Dale</t>
  </si>
  <si>
    <t xml:space="preserve">res t men </t>
  </si>
  <si>
    <t>Caparros</t>
  </si>
  <si>
    <t>male basketball</t>
  </si>
  <si>
    <t>Kitamura</t>
  </si>
  <si>
    <t>squat</t>
  </si>
  <si>
    <t>Pojskic</t>
  </si>
  <si>
    <t>Teixeira-Coelho</t>
  </si>
  <si>
    <t>aerobic cap</t>
  </si>
  <si>
    <t>Martorelli</t>
  </si>
  <si>
    <t>squat training</t>
  </si>
  <si>
    <t>Janusevicios</t>
  </si>
  <si>
    <t>band training</t>
  </si>
  <si>
    <t>Dressler</t>
  </si>
  <si>
    <t>Huhtiniemi</t>
  </si>
  <si>
    <t>Neves</t>
  </si>
  <si>
    <t>Tong</t>
  </si>
  <si>
    <t>core fatigue</t>
  </si>
  <si>
    <t>Fredericks</t>
  </si>
  <si>
    <t>Cheong</t>
  </si>
  <si>
    <t>Fiorilli</t>
  </si>
  <si>
    <t>power meter</t>
  </si>
  <si>
    <t>Mansoubi</t>
  </si>
  <si>
    <t>mouth rinse</t>
  </si>
  <si>
    <t>Corder</t>
  </si>
  <si>
    <t xml:space="preserve">strength women </t>
  </si>
  <si>
    <t>Nygaard</t>
  </si>
  <si>
    <t>bench press</t>
  </si>
  <si>
    <t>Amani</t>
  </si>
  <si>
    <t>Wahl</t>
  </si>
  <si>
    <t>Dennings</t>
  </si>
  <si>
    <t>Stenson</t>
  </si>
  <si>
    <t>cold water immersion</t>
  </si>
  <si>
    <t>Tassignon</t>
  </si>
  <si>
    <t>Corvino</t>
  </si>
  <si>
    <t>Josinaldo</t>
  </si>
  <si>
    <t>Menz</t>
  </si>
  <si>
    <t>Rubajczyk</t>
  </si>
  <si>
    <t>Jin</t>
  </si>
  <si>
    <t xml:space="preserve">depression women </t>
  </si>
  <si>
    <t>Chul</t>
  </si>
  <si>
    <t>Ramirez-Campillo</t>
  </si>
  <si>
    <t>Hintyz</t>
  </si>
  <si>
    <t>college male soccer</t>
  </si>
  <si>
    <t>Duignan</t>
  </si>
  <si>
    <t>Marinho</t>
  </si>
  <si>
    <t>Privitera</t>
  </si>
  <si>
    <t>Mcneil</t>
  </si>
  <si>
    <t>Booth</t>
  </si>
  <si>
    <t>Kostikiadis</t>
  </si>
  <si>
    <t>MMA</t>
  </si>
  <si>
    <t xml:space="preserve">fat ox women </t>
  </si>
  <si>
    <t>Lin</t>
  </si>
  <si>
    <t>Dicksopn</t>
  </si>
  <si>
    <t>5k run</t>
  </si>
  <si>
    <t>Mhoamed</t>
  </si>
  <si>
    <t>sjydivers</t>
  </si>
  <si>
    <t>Balducci</t>
  </si>
  <si>
    <t>Purge</t>
  </si>
  <si>
    <t>male rowers</t>
  </si>
  <si>
    <t>Hernandez</t>
  </si>
  <si>
    <t>plyometrics</t>
  </si>
  <si>
    <t>Hun-Young</t>
  </si>
  <si>
    <t>Takeeuchi</t>
  </si>
  <si>
    <t>McCallion</t>
  </si>
  <si>
    <t>Najafi</t>
  </si>
  <si>
    <t>Berry</t>
  </si>
  <si>
    <t>Johnstone</t>
  </si>
  <si>
    <t>Menuchi</t>
  </si>
  <si>
    <t>Cortesi</t>
  </si>
  <si>
    <t>swimming</t>
  </si>
  <si>
    <t>Monje</t>
  </si>
  <si>
    <t>Owoeye</t>
  </si>
  <si>
    <t>young soccer</t>
  </si>
  <si>
    <t>Los Arcos</t>
  </si>
  <si>
    <t>Hohmann</t>
  </si>
  <si>
    <t>team sport players</t>
  </si>
  <si>
    <t>Heiss</t>
  </si>
  <si>
    <t>Cholewa</t>
  </si>
  <si>
    <t>Benavides</t>
  </si>
  <si>
    <t>Gosselin</t>
  </si>
  <si>
    <t>Garvican Lewis</t>
  </si>
  <si>
    <t>Busquets</t>
  </si>
  <si>
    <t>gymnastics</t>
  </si>
  <si>
    <t>Dupont</t>
  </si>
  <si>
    <t xml:space="preserve">cryocompression </t>
  </si>
  <si>
    <t>Zhao</t>
  </si>
  <si>
    <t>Rogen</t>
  </si>
  <si>
    <t>Mischiati</t>
  </si>
  <si>
    <t>Chulvi-Medrano</t>
  </si>
  <si>
    <t xml:space="preserve">rec trained men </t>
  </si>
  <si>
    <t>Yague</t>
  </si>
  <si>
    <t>male football</t>
  </si>
  <si>
    <t>Centner</t>
  </si>
  <si>
    <t>older men BFR</t>
  </si>
  <si>
    <t>Niebauer</t>
  </si>
  <si>
    <t>Emilo</t>
  </si>
  <si>
    <t>Magi</t>
  </si>
  <si>
    <t>Guillamo</t>
  </si>
  <si>
    <t xml:space="preserve">lef perfusion </t>
  </si>
  <si>
    <t>Stewart</t>
  </si>
  <si>
    <t>Kocjan</t>
  </si>
  <si>
    <t>Ersoz</t>
  </si>
  <si>
    <t>stepping ergometer</t>
  </si>
  <si>
    <t>Yoo</t>
  </si>
  <si>
    <t>Pluhar</t>
  </si>
  <si>
    <t>Cug</t>
  </si>
  <si>
    <t>Weinert Aplin</t>
  </si>
  <si>
    <t>Kuo Cheng</t>
  </si>
  <si>
    <t>Pilar Vilchez</t>
  </si>
  <si>
    <t>Hammami</t>
  </si>
  <si>
    <t>Zawadka</t>
  </si>
  <si>
    <t>Stanley</t>
  </si>
  <si>
    <t>high stroke vol</t>
  </si>
  <si>
    <t>Tocco</t>
  </si>
  <si>
    <t>Revdal</t>
  </si>
  <si>
    <t>Stoggle</t>
  </si>
  <si>
    <t>Helm</t>
  </si>
  <si>
    <t xml:space="preserve">male judo </t>
  </si>
  <si>
    <t>Waller</t>
  </si>
  <si>
    <t>Maud</t>
  </si>
  <si>
    <t>Born</t>
  </si>
  <si>
    <t>Tomiya</t>
  </si>
  <si>
    <t>Sannicanelro</t>
  </si>
  <si>
    <t>young tennis</t>
  </si>
  <si>
    <t>Yi Chien</t>
  </si>
  <si>
    <t>catchers</t>
  </si>
  <si>
    <t>Frybort</t>
  </si>
  <si>
    <t>Jeong</t>
  </si>
  <si>
    <t>female golfers</t>
  </si>
  <si>
    <t>Whalen</t>
  </si>
  <si>
    <t>Chatzopoulous</t>
  </si>
  <si>
    <t>Henderson</t>
  </si>
  <si>
    <t>Hashish</t>
  </si>
  <si>
    <t>Suchomel</t>
  </si>
  <si>
    <t>weightlifting</t>
  </si>
  <si>
    <t>Jamurtas</t>
  </si>
  <si>
    <t>Brisbine</t>
  </si>
  <si>
    <t xml:space="preserve">breast injuries </t>
  </si>
  <si>
    <t>Wilke</t>
  </si>
  <si>
    <t>Cordova</t>
  </si>
  <si>
    <t>Spasic</t>
  </si>
  <si>
    <t>Wei Ting</t>
  </si>
  <si>
    <t>Chlif</t>
  </si>
  <si>
    <t xml:space="preserve">incremental exercise </t>
  </si>
  <si>
    <t>Pollock</t>
  </si>
  <si>
    <t>Ludwig</t>
  </si>
  <si>
    <t>Harbili</t>
  </si>
  <si>
    <t>snatch males</t>
  </si>
  <si>
    <t>Grasten</t>
  </si>
  <si>
    <t>Naughton</t>
  </si>
  <si>
    <t>collision</t>
  </si>
  <si>
    <t>Farr</t>
  </si>
  <si>
    <t>Uz</t>
  </si>
  <si>
    <t>Bonnechere</t>
  </si>
  <si>
    <t>american FB</t>
  </si>
  <si>
    <t>Kodesh</t>
  </si>
  <si>
    <t>femlae soldiers</t>
  </si>
  <si>
    <t>Meaeda</t>
  </si>
  <si>
    <t>young male athletes</t>
  </si>
  <si>
    <t>Yfanti</t>
  </si>
  <si>
    <t>insulin sensitivity</t>
  </si>
  <si>
    <t>Casamichana</t>
  </si>
  <si>
    <t>field hockey</t>
  </si>
  <si>
    <t>Nose</t>
  </si>
  <si>
    <t>Morente Sanchez</t>
  </si>
  <si>
    <t>Schnitzler</t>
  </si>
  <si>
    <t>Middlekemp</t>
  </si>
  <si>
    <t>Borges</t>
  </si>
  <si>
    <t xml:space="preserve">whole body vibration </t>
  </si>
  <si>
    <t>Utczas</t>
  </si>
  <si>
    <t>bilateral force</t>
  </si>
  <si>
    <t>Rachele</t>
  </si>
  <si>
    <t>Maya</t>
  </si>
  <si>
    <t>womens prof football</t>
  </si>
  <si>
    <t>Men only: 22</t>
  </si>
  <si>
    <t>Women only: 7</t>
  </si>
  <si>
    <t>Mate Munoz</t>
  </si>
  <si>
    <t>untrained men</t>
  </si>
  <si>
    <t>Peiffer</t>
  </si>
  <si>
    <t>Panissa</t>
  </si>
  <si>
    <t xml:space="preserve">thermogenic supplement </t>
  </si>
  <si>
    <t>Young</t>
  </si>
  <si>
    <t>Buck</t>
  </si>
  <si>
    <t>female cyclist</t>
  </si>
  <si>
    <t>Scoffier Meriaux</t>
  </si>
  <si>
    <t>dancers</t>
  </si>
  <si>
    <t>Porcari</t>
  </si>
  <si>
    <t xml:space="preserve">mens basketball </t>
  </si>
  <si>
    <t>Gary</t>
  </si>
  <si>
    <t>Reardon</t>
  </si>
  <si>
    <t xml:space="preserve">muscle </t>
  </si>
  <si>
    <t>Janot</t>
  </si>
  <si>
    <t>Fleckenstein</t>
  </si>
  <si>
    <t>Hecimovich</t>
  </si>
  <si>
    <t>Koh</t>
  </si>
  <si>
    <t>Metaxas</t>
  </si>
  <si>
    <t>young athletes</t>
  </si>
  <si>
    <t>Nogueira</t>
  </si>
  <si>
    <t>Serrao</t>
  </si>
  <si>
    <t>male squat</t>
  </si>
  <si>
    <t>Fortes</t>
  </si>
  <si>
    <t>Castizo Olier</t>
  </si>
  <si>
    <t>triathlon</t>
  </si>
  <si>
    <t>Keerasom</t>
  </si>
  <si>
    <t>Blatnik</t>
  </si>
  <si>
    <t>deadlift</t>
  </si>
  <si>
    <t>Ulbricht</t>
  </si>
  <si>
    <t>male tennis</t>
  </si>
  <si>
    <t>Nakamura</t>
  </si>
  <si>
    <t xml:space="preserve">healthy women </t>
  </si>
  <si>
    <t>Sainas</t>
  </si>
  <si>
    <t>mean blood pressure</t>
  </si>
  <si>
    <t>Maeda</t>
  </si>
  <si>
    <t>massage</t>
  </si>
  <si>
    <t>Solstad</t>
  </si>
  <si>
    <t>Brewer</t>
  </si>
  <si>
    <t>Rey</t>
  </si>
  <si>
    <t>Bordon</t>
  </si>
  <si>
    <t>Gavin</t>
  </si>
  <si>
    <t>Calatayud</t>
  </si>
  <si>
    <t>Push ups</t>
  </si>
  <si>
    <t>Yukai</t>
  </si>
  <si>
    <t xml:space="preserve">shoes </t>
  </si>
  <si>
    <t>Kubo</t>
  </si>
  <si>
    <t>Koshino</t>
  </si>
  <si>
    <t>Esco</t>
  </si>
  <si>
    <t>Cripps</t>
  </si>
  <si>
    <t>Hyeon Ki</t>
  </si>
  <si>
    <t>Fullerton</t>
  </si>
  <si>
    <t xml:space="preserve">concurrent </t>
  </si>
  <si>
    <t>Kanesa</t>
  </si>
  <si>
    <t>Bautista</t>
  </si>
  <si>
    <t>sprint training</t>
  </si>
  <si>
    <t xml:space="preserve">osteoporosis women </t>
  </si>
  <si>
    <t>Mitropoulos</t>
  </si>
  <si>
    <t>Nasirzade</t>
  </si>
  <si>
    <t>young swim</t>
  </si>
  <si>
    <t>Dalleck</t>
  </si>
  <si>
    <t>Loturo</t>
  </si>
  <si>
    <t>Dos Santos</t>
  </si>
  <si>
    <t>Tokutake</t>
  </si>
  <si>
    <t>Eda</t>
  </si>
  <si>
    <t>Hendricks</t>
  </si>
  <si>
    <t>Secomb</t>
  </si>
  <si>
    <t>van derka</t>
  </si>
  <si>
    <t>Molphy</t>
  </si>
  <si>
    <t>humidity</t>
  </si>
  <si>
    <t>crossfit</t>
  </si>
  <si>
    <t>Cagno</t>
  </si>
  <si>
    <t>I shiung</t>
  </si>
  <si>
    <t>Vickery</t>
  </si>
  <si>
    <t>Bartholomae</t>
  </si>
  <si>
    <t>Tsurubami</t>
  </si>
  <si>
    <t>volleyball</t>
  </si>
  <si>
    <t>Ponco Bravo</t>
  </si>
  <si>
    <t>Rebelo Goncalves</t>
  </si>
  <si>
    <t>Pueo</t>
  </si>
  <si>
    <t>Colosio</t>
  </si>
  <si>
    <t>Ozaki</t>
  </si>
  <si>
    <t>Berschin</t>
  </si>
  <si>
    <t>Saw</t>
  </si>
  <si>
    <t>Rider</t>
  </si>
  <si>
    <t>Hun Young</t>
  </si>
  <si>
    <t xml:space="preserve">Martin Garcia </t>
  </si>
  <si>
    <t>Gonjo</t>
  </si>
  <si>
    <t>Narazaki</t>
  </si>
  <si>
    <t>Jeong Deok</t>
  </si>
  <si>
    <t>Andre</t>
  </si>
  <si>
    <t>resistance trained men</t>
  </si>
  <si>
    <t>Gjinovci</t>
  </si>
  <si>
    <t>female volleyball</t>
  </si>
  <si>
    <t>recreation male</t>
  </si>
  <si>
    <t>Jo</t>
  </si>
  <si>
    <t>Atalay</t>
  </si>
  <si>
    <t xml:space="preserve">pt chronic back pain </t>
  </si>
  <si>
    <t>Kozinc</t>
  </si>
  <si>
    <t>Takeda</t>
  </si>
  <si>
    <t>premenopause</t>
  </si>
  <si>
    <t>Woods</t>
  </si>
  <si>
    <t>Men only: 39</t>
  </si>
  <si>
    <t>Women only: 9</t>
  </si>
  <si>
    <t>Voglar</t>
  </si>
  <si>
    <t>climbing</t>
  </si>
  <si>
    <t>Radman</t>
  </si>
  <si>
    <t>Sakurai</t>
  </si>
  <si>
    <t>Carr</t>
  </si>
  <si>
    <t>Francis</t>
  </si>
  <si>
    <t>Men only: 41</t>
  </si>
  <si>
    <t>Fernandez</t>
  </si>
  <si>
    <t>elite tennis</t>
  </si>
  <si>
    <t>Sanhueza</t>
  </si>
  <si>
    <t>Ponnusamy</t>
  </si>
  <si>
    <t>Smekal</t>
  </si>
  <si>
    <t>Goto</t>
  </si>
  <si>
    <t>trained individuals</t>
  </si>
  <si>
    <t>Erkelenz</t>
  </si>
  <si>
    <t>pro football</t>
  </si>
  <si>
    <t>Morgado</t>
  </si>
  <si>
    <t>Goll</t>
  </si>
  <si>
    <t>Schelling</t>
  </si>
  <si>
    <t>baseketball</t>
  </si>
  <si>
    <t>Roxburgh</t>
  </si>
  <si>
    <t>Vidas</t>
  </si>
  <si>
    <t>Drum</t>
  </si>
  <si>
    <t>Hong</t>
  </si>
  <si>
    <t>male college</t>
  </si>
  <si>
    <t>Antonpoulos</t>
  </si>
  <si>
    <t>young adults</t>
  </si>
  <si>
    <t>Andrews</t>
  </si>
  <si>
    <t>Gatterer</t>
  </si>
  <si>
    <t>Jeffriess</t>
  </si>
  <si>
    <t>basketball</t>
  </si>
  <si>
    <t>Salvesen</t>
  </si>
  <si>
    <t>trained females</t>
  </si>
  <si>
    <t>Cabral Santos</t>
  </si>
  <si>
    <t>Shultz</t>
  </si>
  <si>
    <t>Men only: 36</t>
  </si>
  <si>
    <t>Di Cagno</t>
  </si>
  <si>
    <t>gymnasts</t>
  </si>
  <si>
    <t>Ofner</t>
  </si>
  <si>
    <t>Mei Teng</t>
  </si>
  <si>
    <t>movement task</t>
  </si>
  <si>
    <t>Shaharudin</t>
  </si>
  <si>
    <t>Wasenius</t>
  </si>
  <si>
    <t>phys activity</t>
  </si>
  <si>
    <t>Nesbit</t>
  </si>
  <si>
    <t>Takeuchi</t>
  </si>
  <si>
    <t>Grainero-Gallegos</t>
  </si>
  <si>
    <t>trained runners</t>
  </si>
  <si>
    <t>Martensson</t>
  </si>
  <si>
    <t>Saether</t>
  </si>
  <si>
    <t>Marchetti</t>
  </si>
  <si>
    <t>Ding-Hau</t>
  </si>
  <si>
    <t>Czuba</t>
  </si>
  <si>
    <t>biathletes</t>
  </si>
  <si>
    <t>nutri in males</t>
  </si>
  <si>
    <t>men only: 57</t>
  </si>
  <si>
    <t xml:space="preserve">women only: 10 </t>
  </si>
  <si>
    <t>Jae Kim</t>
  </si>
  <si>
    <t>Norsk</t>
  </si>
  <si>
    <t>spaceflight</t>
  </si>
  <si>
    <t>Sakanaka</t>
  </si>
  <si>
    <t>Revill</t>
  </si>
  <si>
    <t>Zeri</t>
  </si>
  <si>
    <t>Lei</t>
  </si>
  <si>
    <t>ovarian hormones</t>
  </si>
  <si>
    <t>Laurie</t>
  </si>
  <si>
    <t>Harmer</t>
  </si>
  <si>
    <t>Hoedt</t>
  </si>
  <si>
    <t xml:space="preserve">endurance t in men </t>
  </si>
  <si>
    <t>Federico</t>
  </si>
  <si>
    <t>Heroux</t>
  </si>
  <si>
    <t>Steenberg</t>
  </si>
  <si>
    <t xml:space="preserve">ex training and insulin </t>
  </si>
  <si>
    <t>Foysal</t>
  </si>
  <si>
    <t>Rudroff</t>
  </si>
  <si>
    <t>blood flow</t>
  </si>
  <si>
    <t>Blondin</t>
  </si>
  <si>
    <t xml:space="preserve">healthy men </t>
  </si>
  <si>
    <t xml:space="preserve">cycling in men </t>
  </si>
  <si>
    <t>Boets</t>
  </si>
  <si>
    <t>Toth</t>
  </si>
  <si>
    <t>Snijder</t>
  </si>
  <si>
    <t>prolonged ex in older men</t>
  </si>
  <si>
    <t>Christiansen</t>
  </si>
  <si>
    <t>Rtreebak</t>
  </si>
  <si>
    <t xml:space="preserve">insulin </t>
  </si>
  <si>
    <t>Notarius</t>
  </si>
  <si>
    <t>Bailey</t>
  </si>
  <si>
    <t xml:space="preserve">post menopausal </t>
  </si>
  <si>
    <t>Adlan</t>
  </si>
  <si>
    <t>Coxon</t>
  </si>
  <si>
    <t>Peterson</t>
  </si>
  <si>
    <t>Hearon</t>
  </si>
  <si>
    <t>Munch</t>
  </si>
  <si>
    <t xml:space="preserve">cardio capacity </t>
  </si>
  <si>
    <t>Temblay</t>
  </si>
  <si>
    <t>Lawley</t>
  </si>
  <si>
    <t>Rejc</t>
  </si>
  <si>
    <t xml:space="preserve">retraining </t>
  </si>
  <si>
    <t>Kolasinski</t>
  </si>
  <si>
    <t>Wan</t>
  </si>
  <si>
    <t>Lewis</t>
  </si>
  <si>
    <t>Okada</t>
  </si>
  <si>
    <t xml:space="preserve">pregnany asian </t>
  </si>
  <si>
    <t xml:space="preserve">beet supp </t>
  </si>
  <si>
    <t>Peake</t>
  </si>
  <si>
    <t>Kavanagh</t>
  </si>
  <si>
    <t>Cornwell</t>
  </si>
  <si>
    <t>Kurdiova</t>
  </si>
  <si>
    <t>obesity &amp; diabetes</t>
  </si>
  <si>
    <t>Farmer</t>
  </si>
  <si>
    <t>Gabitov</t>
  </si>
  <si>
    <t>Teodero</t>
  </si>
  <si>
    <t>acyl CoA</t>
  </si>
  <si>
    <t>Gemmink</t>
  </si>
  <si>
    <t>trained athletes</t>
  </si>
  <si>
    <t>Hieda</t>
  </si>
  <si>
    <t>Carrick</t>
  </si>
  <si>
    <t>Niewinski</t>
  </si>
  <si>
    <t>dopamine</t>
  </si>
  <si>
    <t>Mallinson</t>
  </si>
  <si>
    <t>male statin</t>
  </si>
  <si>
    <t>Tsay</t>
  </si>
  <si>
    <t>vasodil in young men</t>
  </si>
  <si>
    <t>Roux</t>
  </si>
  <si>
    <t>insulin in obese</t>
  </si>
  <si>
    <t>Herbst</t>
  </si>
  <si>
    <t>omega 3 supp</t>
  </si>
  <si>
    <t>Buffiere</t>
  </si>
  <si>
    <t xml:space="preserve">healthy old men </t>
  </si>
  <si>
    <t>Mian</t>
  </si>
  <si>
    <t xml:space="preserve">cycling men </t>
  </si>
  <si>
    <t>Nederveen</t>
  </si>
  <si>
    <t xml:space="preserve">sat cells young men </t>
  </si>
  <si>
    <t>mountain sickness</t>
  </si>
  <si>
    <t>Terwoord</t>
  </si>
  <si>
    <t>Lamboley</t>
  </si>
  <si>
    <t>Hoiland</t>
  </si>
  <si>
    <t>Jacobs</t>
  </si>
  <si>
    <t xml:space="preserve">thermo in men </t>
  </si>
  <si>
    <t>Boulton</t>
  </si>
  <si>
    <t xml:space="preserve">metaboreflex </t>
  </si>
  <si>
    <t>Czesnik</t>
  </si>
  <si>
    <t>Thorstensen</t>
  </si>
  <si>
    <t>Paulsen</t>
  </si>
  <si>
    <t>Venkateshvaran</t>
  </si>
  <si>
    <t>Fatemian</t>
  </si>
  <si>
    <t>position during pregnancy</t>
  </si>
  <si>
    <t xml:space="preserve">hyperten men </t>
  </si>
  <si>
    <t>Mattos</t>
  </si>
  <si>
    <t>hyperoxia</t>
  </si>
  <si>
    <t>Deforest</t>
  </si>
  <si>
    <t>Fry</t>
  </si>
  <si>
    <t>Dominelli</t>
  </si>
  <si>
    <t>Jamil</t>
  </si>
  <si>
    <t>McPhersaon</t>
  </si>
  <si>
    <t>McGinn</t>
  </si>
  <si>
    <t>heat loss</t>
  </si>
  <si>
    <t>Kristensen</t>
  </si>
  <si>
    <t>AMPK</t>
  </si>
  <si>
    <t>Cocks</t>
  </si>
  <si>
    <t>training modes</t>
  </si>
  <si>
    <t>Kuo</t>
  </si>
  <si>
    <t>Chiou</t>
  </si>
  <si>
    <t>Walter</t>
  </si>
  <si>
    <t>Boyle</t>
  </si>
  <si>
    <t>Vigelso</t>
  </si>
  <si>
    <t>mod inten ex</t>
  </si>
  <si>
    <t>mean arterial p</t>
  </si>
  <si>
    <t>Xing</t>
  </si>
  <si>
    <t>Moryensen</t>
  </si>
  <si>
    <t>Kutz</t>
  </si>
  <si>
    <t>Condliffe</t>
  </si>
  <si>
    <t>Farivar</t>
  </si>
  <si>
    <t>Hyette Cote</t>
  </si>
  <si>
    <t>Mulgat Seon</t>
  </si>
  <si>
    <t>Trangmar</t>
  </si>
  <si>
    <t>dehydration</t>
  </si>
  <si>
    <t>Stickford</t>
  </si>
  <si>
    <t>Khan</t>
  </si>
  <si>
    <t>Wiesman</t>
  </si>
  <si>
    <t xml:space="preserve">oxidative capacity </t>
  </si>
  <si>
    <t>Paula Ribeiro</t>
  </si>
  <si>
    <t>fun heart</t>
  </si>
  <si>
    <t>Siebenmann</t>
  </si>
  <si>
    <t>altitude</t>
  </si>
  <si>
    <t>Piasecki</t>
  </si>
  <si>
    <t xml:space="preserve">non-sarcopenic men </t>
  </si>
  <si>
    <t>Shah</t>
  </si>
  <si>
    <t>hypertrophic cardiomypoathy</t>
  </si>
  <si>
    <t>Rocha</t>
  </si>
  <si>
    <t>Elliott</t>
  </si>
  <si>
    <t>Ydfors</t>
  </si>
  <si>
    <t>Tymko</t>
  </si>
  <si>
    <t>Charalambous</t>
  </si>
  <si>
    <t>Wiegel</t>
  </si>
  <si>
    <t>Callahan</t>
  </si>
  <si>
    <t>Greaney</t>
  </si>
  <si>
    <t>Whytock</t>
  </si>
  <si>
    <t>mod intensity ex</t>
  </si>
  <si>
    <t>Ruffe</t>
  </si>
  <si>
    <t>Cheng</t>
  </si>
  <si>
    <t>Shafer</t>
  </si>
  <si>
    <t>Wright</t>
  </si>
  <si>
    <t>Damico</t>
  </si>
  <si>
    <t>Stubbs</t>
  </si>
  <si>
    <t>Hamner</t>
  </si>
  <si>
    <t>blood pressure</t>
  </si>
  <si>
    <t>Bisconti</t>
  </si>
  <si>
    <t>Richards</t>
  </si>
  <si>
    <t>Iamboley</t>
  </si>
  <si>
    <t>Wong</t>
  </si>
  <si>
    <t>Rahman</t>
  </si>
  <si>
    <t>Sung Kwon</t>
  </si>
  <si>
    <t>Stauffer</t>
  </si>
  <si>
    <t>sweating young males</t>
  </si>
  <si>
    <t>Hartley</t>
  </si>
  <si>
    <t>cerebral blood flow</t>
  </si>
  <si>
    <t>acclimaition</t>
  </si>
  <si>
    <t>Lorentzen</t>
  </si>
  <si>
    <t>Del Vecchio</t>
  </si>
  <si>
    <t>Marsh</t>
  </si>
  <si>
    <t xml:space="preserve">res ex older men </t>
  </si>
  <si>
    <t>Halili</t>
  </si>
  <si>
    <t>La Scaleia</t>
  </si>
  <si>
    <t>McConnell</t>
  </si>
  <si>
    <t>Crecelius</t>
  </si>
  <si>
    <t>Louie</t>
  </si>
  <si>
    <t>vasodilation</t>
  </si>
  <si>
    <t>Romano</t>
  </si>
  <si>
    <t xml:space="preserve">bioenergetics </t>
  </si>
  <si>
    <t>Devin</t>
  </si>
  <si>
    <t>HIIT colon cancer</t>
  </si>
  <si>
    <t>Schwappacher</t>
  </si>
  <si>
    <t>Cannon</t>
  </si>
  <si>
    <t>Taulo Lund</t>
  </si>
  <si>
    <t>bypass surgery</t>
  </si>
  <si>
    <t>Brunt</t>
  </si>
  <si>
    <t>Ritterband Rosenbaum</t>
  </si>
  <si>
    <t>Moralez</t>
  </si>
  <si>
    <t>Ozyurt</t>
  </si>
  <si>
    <t>Damato</t>
  </si>
  <si>
    <t>McNamara</t>
  </si>
  <si>
    <t>nitric oxide</t>
  </si>
  <si>
    <t>Tedjasputra</t>
  </si>
  <si>
    <t>Tazoe</t>
  </si>
  <si>
    <t>Youngstedt</t>
  </si>
  <si>
    <t>Paperlla</t>
  </si>
  <si>
    <t>NO older men</t>
  </si>
  <si>
    <t>Dalton</t>
  </si>
  <si>
    <t>Furuya</t>
  </si>
  <si>
    <t>Sasegbon</t>
  </si>
  <si>
    <t>Stenum</t>
  </si>
  <si>
    <t>Hostrup</t>
  </si>
  <si>
    <t>Dela</t>
  </si>
  <si>
    <t>noradrenaline</t>
  </si>
  <si>
    <t>Wyckelsma</t>
  </si>
  <si>
    <t>Opie</t>
  </si>
  <si>
    <t xml:space="preserve">motor neurons </t>
  </si>
  <si>
    <t>Martini</t>
  </si>
  <si>
    <t>Marinvovic</t>
  </si>
  <si>
    <t>Simonson</t>
  </si>
  <si>
    <t>tibetan males</t>
  </si>
  <si>
    <t>Webster</t>
  </si>
  <si>
    <t>endurance ex</t>
  </si>
  <si>
    <t>Montero</t>
  </si>
  <si>
    <t xml:space="preserve">training does </t>
  </si>
  <si>
    <t>postmenopausal women</t>
  </si>
  <si>
    <t>cycling BFR</t>
  </si>
  <si>
    <t>NO</t>
  </si>
  <si>
    <t>Vanhatalo</t>
  </si>
  <si>
    <t>Rosini</t>
  </si>
  <si>
    <t>Laing</t>
  </si>
  <si>
    <t>Vasant</t>
  </si>
  <si>
    <t>Santos Perreira</t>
  </si>
  <si>
    <t>neuromuc changes</t>
  </si>
  <si>
    <t>Hulshof</t>
  </si>
  <si>
    <t>Sidhu</t>
  </si>
  <si>
    <t>Hey Mogensen</t>
  </si>
  <si>
    <t>mitochon func</t>
  </si>
  <si>
    <t>Duke</t>
  </si>
  <si>
    <t>Hiltey</t>
  </si>
  <si>
    <t xml:space="preserve">Hammer </t>
  </si>
  <si>
    <t>McCamy</t>
  </si>
  <si>
    <t>Gram</t>
  </si>
  <si>
    <t xml:space="preserve">mitochon men </t>
  </si>
  <si>
    <t>Demangel</t>
  </si>
  <si>
    <t>dry immersion</t>
  </si>
  <si>
    <t>Kapchinsky</t>
  </si>
  <si>
    <t>pulmonary disease</t>
  </si>
  <si>
    <t>Cabibel</t>
  </si>
  <si>
    <t>Horslen</t>
  </si>
  <si>
    <t>Damas</t>
  </si>
  <si>
    <t>res train</t>
  </si>
  <si>
    <t>Graggen</t>
  </si>
  <si>
    <t>Neigl</t>
  </si>
  <si>
    <t>Poffe</t>
  </si>
  <si>
    <t>ketone ester</t>
  </si>
  <si>
    <t>Messineo</t>
  </si>
  <si>
    <t>Klonjai</t>
  </si>
  <si>
    <t>vasodil</t>
  </si>
  <si>
    <t>burned children</t>
  </si>
  <si>
    <t>Gehringer</t>
  </si>
  <si>
    <t>Vermeulen</t>
  </si>
  <si>
    <t>Tanner</t>
  </si>
  <si>
    <t>Blain</t>
  </si>
  <si>
    <t>metobol ex</t>
  </si>
  <si>
    <t>Brocca</t>
  </si>
  <si>
    <t xml:space="preserve">phys active men </t>
  </si>
  <si>
    <t>nepal acclimatization</t>
  </si>
  <si>
    <t>Usselman</t>
  </si>
  <si>
    <t>polycytic ovary syn</t>
  </si>
  <si>
    <t>Holiland</t>
  </si>
  <si>
    <t>cold water immer</t>
  </si>
  <si>
    <t>Salvadego</t>
  </si>
  <si>
    <t>bed rest</t>
  </si>
  <si>
    <t>Tucker</t>
  </si>
  <si>
    <t>spectroscopy</t>
  </si>
  <si>
    <t>Eckberg</t>
  </si>
  <si>
    <t>Racine</t>
  </si>
  <si>
    <t>Keir</t>
  </si>
  <si>
    <t xml:space="preserve">chemoreflex young men </t>
  </si>
  <si>
    <t>Men only: 13</t>
  </si>
  <si>
    <t>Women only: 0</t>
  </si>
  <si>
    <t>temperature</t>
  </si>
  <si>
    <t>Eckberh</t>
  </si>
  <si>
    <t>neuroplac space</t>
  </si>
  <si>
    <t>Kilintari</t>
  </si>
  <si>
    <t>Valenza</t>
  </si>
  <si>
    <t>Morales-Alamo</t>
  </si>
  <si>
    <t>ex to exhaus</t>
  </si>
  <si>
    <t>Benedetti</t>
  </si>
  <si>
    <t>Chye</t>
  </si>
  <si>
    <t>Hayashi</t>
  </si>
  <si>
    <t>Calbet</t>
  </si>
  <si>
    <t>o2 transport</t>
  </si>
  <si>
    <t>Day</t>
  </si>
  <si>
    <t>Feeney</t>
  </si>
  <si>
    <t>Gee</t>
  </si>
  <si>
    <t>Milren</t>
  </si>
  <si>
    <t>collagen</t>
  </si>
  <si>
    <t>Olesen</t>
  </si>
  <si>
    <t xml:space="preserve">carotid flow men </t>
  </si>
  <si>
    <t>Steinback</t>
  </si>
  <si>
    <t>SNS pregnancy</t>
  </si>
  <si>
    <t>mod endurance ex</t>
  </si>
  <si>
    <t>Sunderberg</t>
  </si>
  <si>
    <t>contractile</t>
  </si>
  <si>
    <t>Petrick</t>
  </si>
  <si>
    <t>Atkinson</t>
  </si>
  <si>
    <t>sym nerve sys</t>
  </si>
  <si>
    <t>Pecanha</t>
  </si>
  <si>
    <t>Enweronu Laryea</t>
  </si>
  <si>
    <t>Lager</t>
  </si>
  <si>
    <t>Fetal</t>
  </si>
  <si>
    <t>Steding Ehrenborg</t>
  </si>
  <si>
    <t>cardiac output</t>
  </si>
  <si>
    <t>Tubek</t>
  </si>
  <si>
    <t xml:space="preserve">res ex in men </t>
  </si>
  <si>
    <t>Sanchez</t>
  </si>
  <si>
    <t>Lloyd</t>
  </si>
  <si>
    <t>dystrophy</t>
  </si>
  <si>
    <t>Arai</t>
  </si>
  <si>
    <t>Su</t>
  </si>
  <si>
    <t>Cavka</t>
  </si>
  <si>
    <t>high salt diet</t>
  </si>
  <si>
    <t>blood flow males</t>
  </si>
  <si>
    <t>Davies</t>
  </si>
  <si>
    <t>Lenoir</t>
  </si>
  <si>
    <t>Roure</t>
  </si>
  <si>
    <t>Ansdell</t>
  </si>
  <si>
    <t>proteomic profile</t>
  </si>
  <si>
    <t>Van Den Broeke</t>
  </si>
  <si>
    <t>Gollee</t>
  </si>
  <si>
    <t>Klassen</t>
  </si>
  <si>
    <t>neural discharge</t>
  </si>
  <si>
    <t>Draicchio</t>
  </si>
  <si>
    <t>Cash</t>
  </si>
  <si>
    <t>mitochon antiox</t>
  </si>
  <si>
    <t>vannliet</t>
  </si>
  <si>
    <t>hyperinsulinaemic  women</t>
  </si>
  <si>
    <t>Aizawa</t>
  </si>
  <si>
    <t>Larssen</t>
  </si>
  <si>
    <t>Strigaro</t>
  </si>
  <si>
    <t>Eskelinen</t>
  </si>
  <si>
    <t>Teixeria</t>
  </si>
  <si>
    <t>Panerai</t>
  </si>
  <si>
    <t>Fitzpatrick</t>
  </si>
  <si>
    <t>Davuuluri</t>
  </si>
  <si>
    <t>Marie Bargin Follce Gam</t>
  </si>
  <si>
    <t>obese pregnant women</t>
  </si>
  <si>
    <t>Morton</t>
  </si>
  <si>
    <t>load and rep duration</t>
  </si>
  <si>
    <t>Panouilleres</t>
  </si>
  <si>
    <t>Spendiff</t>
  </si>
  <si>
    <t>degen mitochon dysfunc</t>
  </si>
  <si>
    <t xml:space="preserve">spinal </t>
  </si>
  <si>
    <t>Craig</t>
  </si>
  <si>
    <t>Stevenson</t>
  </si>
  <si>
    <t>Brook</t>
  </si>
  <si>
    <t xml:space="preserve">Mus pro syn </t>
  </si>
  <si>
    <t>sleep gestination</t>
  </si>
  <si>
    <t xml:space="preserve">baroflex men </t>
  </si>
  <si>
    <t>Geary</t>
  </si>
  <si>
    <t>Lynn</t>
  </si>
  <si>
    <t>Hearson</t>
  </si>
  <si>
    <t>Fall</t>
  </si>
  <si>
    <t>redox regualtion</t>
  </si>
  <si>
    <t>post exercise CHO</t>
  </si>
  <si>
    <t>Sirks</t>
  </si>
  <si>
    <t>Lakie</t>
  </si>
  <si>
    <t xml:space="preserve">gravity </t>
  </si>
  <si>
    <t>El Sayed</t>
  </si>
  <si>
    <t>mental stress</t>
  </si>
  <si>
    <t>Jalaleddini</t>
  </si>
  <si>
    <t>Jin Jo</t>
  </si>
  <si>
    <t>Incognito</t>
  </si>
  <si>
    <t>Gibbons</t>
  </si>
  <si>
    <t>Noorani</t>
  </si>
  <si>
    <t>Jkurz</t>
  </si>
  <si>
    <t>Aboodarda</t>
  </si>
  <si>
    <t>Ishii</t>
  </si>
  <si>
    <t>Sonjak</t>
  </si>
  <si>
    <t xml:space="preserve">ageing women </t>
  </si>
  <si>
    <t>Mcconell</t>
  </si>
  <si>
    <t>Claude</t>
  </si>
  <si>
    <t>Men only: 24</t>
  </si>
  <si>
    <t>Women only: 1</t>
  </si>
  <si>
    <t>Men only: 14</t>
  </si>
  <si>
    <t>Beals</t>
  </si>
  <si>
    <t>Gazquez</t>
  </si>
  <si>
    <t xml:space="preserve">FA pregnant women </t>
  </si>
  <si>
    <t>Abboud</t>
  </si>
  <si>
    <t>Sundberg</t>
  </si>
  <si>
    <t>Mietzsch</t>
  </si>
  <si>
    <t>Esposito</t>
  </si>
  <si>
    <t>Nguyen</t>
  </si>
  <si>
    <t>Taranto montemurro</t>
  </si>
  <si>
    <t>Khosraul-Hashemi</t>
  </si>
  <si>
    <t>Stuckless</t>
  </si>
  <si>
    <t>Souron</t>
  </si>
  <si>
    <t>Nono Nankam</t>
  </si>
  <si>
    <t>Marchard Pauvert</t>
  </si>
  <si>
    <t>Hammarstrom</t>
  </si>
  <si>
    <t>Turco</t>
  </si>
  <si>
    <t>lorazepam</t>
  </si>
  <si>
    <t>Osman</t>
  </si>
  <si>
    <t xml:space="preserve">nepal fatigue </t>
  </si>
  <si>
    <t>Wylie</t>
  </si>
  <si>
    <t>Bain</t>
  </si>
  <si>
    <t>Howells</t>
  </si>
  <si>
    <t>Grundley</t>
  </si>
  <si>
    <t>Kandracs</t>
  </si>
  <si>
    <t>Spooner</t>
  </si>
  <si>
    <t>hyperthermia</t>
  </si>
  <si>
    <t>Desideri</t>
  </si>
  <si>
    <t>Dollerup</t>
  </si>
  <si>
    <t>Olsspon</t>
  </si>
  <si>
    <t>Zouboules</t>
  </si>
  <si>
    <t>high altitude</t>
  </si>
  <si>
    <t>Vecchio</t>
  </si>
  <si>
    <t>Samani</t>
  </si>
  <si>
    <t xml:space="preserve">circadian system </t>
  </si>
  <si>
    <t>Volz</t>
  </si>
  <si>
    <t>Pilurzi</t>
  </si>
  <si>
    <t>Butler</t>
  </si>
  <si>
    <t>Men Only: 25</t>
  </si>
  <si>
    <t>Women Only: 3</t>
  </si>
  <si>
    <t>Men Only: 15</t>
  </si>
  <si>
    <t>Women Only: 6</t>
  </si>
  <si>
    <t>Saner</t>
  </si>
  <si>
    <t>Lira</t>
  </si>
  <si>
    <t>St George</t>
  </si>
  <si>
    <t>Lancaster</t>
  </si>
  <si>
    <t>Giboin</t>
  </si>
  <si>
    <t>Vbartlett</t>
  </si>
  <si>
    <t>Bastuji</t>
  </si>
  <si>
    <t>Wilkins</t>
  </si>
  <si>
    <t>men only: 27</t>
  </si>
  <si>
    <t>women only: 3</t>
  </si>
  <si>
    <t>Major</t>
  </si>
  <si>
    <t>Palmer Green</t>
  </si>
  <si>
    <t>Barrack</t>
  </si>
  <si>
    <t xml:space="preserve">bone mass male teens </t>
  </si>
  <si>
    <t>Chester</t>
  </si>
  <si>
    <t>Askerman</t>
  </si>
  <si>
    <t>Phil</t>
  </si>
  <si>
    <t>Russell</t>
  </si>
  <si>
    <t>Tuominen</t>
  </si>
  <si>
    <t>injuries men ice hockey</t>
  </si>
  <si>
    <t>Schnell</t>
  </si>
  <si>
    <t>wellbeing females</t>
  </si>
  <si>
    <t>Kraus</t>
  </si>
  <si>
    <t>Yu</t>
  </si>
  <si>
    <t>Bere</t>
  </si>
  <si>
    <t>Mountjoy</t>
  </si>
  <si>
    <t>Dhutia</t>
  </si>
  <si>
    <t>Terrell</t>
  </si>
  <si>
    <t>Haray</t>
  </si>
  <si>
    <t>Derman</t>
  </si>
  <si>
    <t>Steenstrup</t>
  </si>
  <si>
    <t>asthmatic cycling</t>
  </si>
  <si>
    <t>Asif</t>
  </si>
  <si>
    <t>Sulheim</t>
  </si>
  <si>
    <t>mortality athletes</t>
  </si>
  <si>
    <t>Serner</t>
  </si>
  <si>
    <t>Merthea</t>
  </si>
  <si>
    <t>Decloe</t>
  </si>
  <si>
    <t>female ice hockey</t>
  </si>
  <si>
    <t>Woolngs</t>
  </si>
  <si>
    <t>Wolanin</t>
  </si>
  <si>
    <t xml:space="preserve">rugby injury </t>
  </si>
  <si>
    <t>Made</t>
  </si>
  <si>
    <t>Inger</t>
  </si>
  <si>
    <t>epidemiology ice hockey</t>
  </si>
  <si>
    <t>Hulin</t>
  </si>
  <si>
    <t xml:space="preserve">elite rugby </t>
  </si>
  <si>
    <t>concussion rugby</t>
  </si>
  <si>
    <t>Hsu</t>
  </si>
  <si>
    <t>Watanabe</t>
  </si>
  <si>
    <t>Edouard</t>
  </si>
  <si>
    <t>Eckner</t>
  </si>
  <si>
    <t>Hebert</t>
  </si>
  <si>
    <t>Kroshus</t>
  </si>
  <si>
    <t>concussion ice hockey</t>
  </si>
  <si>
    <t>Ried-Larson</t>
  </si>
  <si>
    <t>Gilgien</t>
  </si>
  <si>
    <t>downhill skiing</t>
  </si>
  <si>
    <t>Prien</t>
  </si>
  <si>
    <t>Drew</t>
  </si>
  <si>
    <t>Klliethermes</t>
  </si>
  <si>
    <t>Vessella</t>
  </si>
  <si>
    <t>Cusimano</t>
  </si>
  <si>
    <t>ed video concussion</t>
  </si>
  <si>
    <t>Wallwork</t>
  </si>
  <si>
    <t>Kroll</t>
  </si>
  <si>
    <t>ski injuries</t>
  </si>
  <si>
    <t>vitamin D</t>
  </si>
  <si>
    <t>Schwellnus</t>
  </si>
  <si>
    <t>breast pain runners</t>
  </si>
  <si>
    <t>Myer</t>
  </si>
  <si>
    <t xml:space="preserve">ACL pain girls </t>
  </si>
  <si>
    <t>knee injuries ski</t>
  </si>
  <si>
    <t>Hirschmuller</t>
  </si>
  <si>
    <t>Attawood</t>
  </si>
  <si>
    <t>men rugby</t>
  </si>
  <si>
    <t>Lonsdale</t>
  </si>
  <si>
    <t>Marinez</t>
  </si>
  <si>
    <t>Diaw</t>
  </si>
  <si>
    <t>hydration soccer</t>
  </si>
  <si>
    <t>cardiac function</t>
  </si>
  <si>
    <t>Ruedi</t>
  </si>
  <si>
    <t>winter olympics</t>
  </si>
  <si>
    <t>Dakin</t>
  </si>
  <si>
    <t>Vargus Terrones</t>
  </si>
  <si>
    <t>Abram</t>
  </si>
  <si>
    <t>Pavey</t>
  </si>
  <si>
    <t>sitting time older women</t>
  </si>
  <si>
    <t>Needleman</t>
  </si>
  <si>
    <t>Pelliccia</t>
  </si>
  <si>
    <t>Mosler</t>
  </si>
  <si>
    <t>mens football</t>
  </si>
  <si>
    <t>Sigurdardottir</t>
  </si>
  <si>
    <t xml:space="preserve">female childbirth </t>
  </si>
  <si>
    <t>Halvorsen</t>
  </si>
  <si>
    <t>Abrams</t>
  </si>
  <si>
    <t>youth football</t>
  </si>
  <si>
    <t>Moller</t>
  </si>
  <si>
    <t>Nawasreh</t>
  </si>
  <si>
    <t>Sandal</t>
  </si>
  <si>
    <t>Dores</t>
  </si>
  <si>
    <t>Staiano</t>
  </si>
  <si>
    <t>Rosengarten</t>
  </si>
  <si>
    <t>Jun Park</t>
  </si>
  <si>
    <t>Whiteley</t>
  </si>
  <si>
    <t>Mcguine</t>
  </si>
  <si>
    <t>Almeida</t>
  </si>
  <si>
    <t>vig phys act</t>
  </si>
  <si>
    <t>Bo</t>
  </si>
  <si>
    <t>exercise pregnancy</t>
  </si>
  <si>
    <t>Crowe</t>
  </si>
  <si>
    <t>Arriaza</t>
  </si>
  <si>
    <t>Bonanno</t>
  </si>
  <si>
    <t>Emery</t>
  </si>
  <si>
    <t>Ekblom-Bak</t>
  </si>
  <si>
    <t>Falvey</t>
  </si>
  <si>
    <t xml:space="preserve">groin pain </t>
  </si>
  <si>
    <t>Timpka</t>
  </si>
  <si>
    <t>Plinsinga</t>
  </si>
  <si>
    <t>Tabben</t>
  </si>
  <si>
    <t>mens handball</t>
  </si>
  <si>
    <t>Grassi</t>
  </si>
  <si>
    <t>ten Brinkle</t>
  </si>
  <si>
    <t>ex older women</t>
  </si>
  <si>
    <t>Jacobsen</t>
  </si>
  <si>
    <t>Franklyn Miller</t>
  </si>
  <si>
    <t>Jarraya</t>
  </si>
  <si>
    <t>van de Graaf</t>
  </si>
  <si>
    <t>Goerger</t>
  </si>
  <si>
    <t>Maisoux</t>
  </si>
  <si>
    <t>Bowen</t>
  </si>
  <si>
    <t>Crema</t>
  </si>
  <si>
    <t xml:space="preserve">depression female </t>
  </si>
  <si>
    <t>van de Laar</t>
  </si>
  <si>
    <t>Bauman</t>
  </si>
  <si>
    <t>Sutherland</t>
  </si>
  <si>
    <t>Bourne</t>
  </si>
  <si>
    <t>nordic hamstring curl</t>
  </si>
  <si>
    <t>Van Klij</t>
  </si>
  <si>
    <t>Linden</t>
  </si>
  <si>
    <t>Howard</t>
  </si>
  <si>
    <t>Samuels</t>
  </si>
  <si>
    <t>Tornbjerg</t>
  </si>
  <si>
    <t>Palmer</t>
  </si>
  <si>
    <t>Rhon</t>
  </si>
  <si>
    <t>Kippops</t>
  </si>
  <si>
    <t>Yildirim</t>
  </si>
  <si>
    <t>Altman</t>
  </si>
  <si>
    <t>Grimaldi</t>
  </si>
  <si>
    <t>knee pain footballs</t>
  </si>
  <si>
    <t>Schwellneus</t>
  </si>
  <si>
    <t>super rugby</t>
  </si>
  <si>
    <t>Snoeker</t>
  </si>
  <si>
    <t>Hermann</t>
  </si>
  <si>
    <t>Jane Gaskins</t>
  </si>
  <si>
    <t xml:space="preserve">semen quality </t>
  </si>
  <si>
    <t>Zebis</t>
  </si>
  <si>
    <t>Lordens</t>
  </si>
  <si>
    <t>Narciso Garcia</t>
  </si>
  <si>
    <t>Weisskirchner</t>
  </si>
  <si>
    <t>Theisen</t>
  </si>
  <si>
    <t>Navsaria</t>
  </si>
  <si>
    <t>Ruedl</t>
  </si>
  <si>
    <t>Thorborg</t>
  </si>
  <si>
    <t>Pluim</t>
  </si>
  <si>
    <t>hip abductor</t>
  </si>
  <si>
    <t>Kiadaliri</t>
  </si>
  <si>
    <t>Archbold</t>
  </si>
  <si>
    <t>rugby ulster</t>
  </si>
  <si>
    <t>Zorzi</t>
  </si>
  <si>
    <t>Larsson</t>
  </si>
  <si>
    <t>Windt</t>
  </si>
  <si>
    <t>elite rugby</t>
  </si>
  <si>
    <t>Dakic</t>
  </si>
  <si>
    <t>Malhotra</t>
  </si>
  <si>
    <t>Hedayatpar</t>
  </si>
  <si>
    <t>knee pain</t>
  </si>
  <si>
    <t>Grindem</t>
  </si>
  <si>
    <t>Carling</t>
  </si>
  <si>
    <t>risk football</t>
  </si>
  <si>
    <t>Oja</t>
  </si>
  <si>
    <t>Qian Lao</t>
  </si>
  <si>
    <t>Wheeler</t>
  </si>
  <si>
    <t>Culvenor</t>
  </si>
  <si>
    <t>Dellal</t>
  </si>
  <si>
    <t>professional football</t>
  </si>
  <si>
    <t>Walden</t>
  </si>
  <si>
    <t>ACL mens football</t>
  </si>
  <si>
    <t>chornic workload</t>
  </si>
  <si>
    <t>boxing</t>
  </si>
  <si>
    <t>Rafferty</t>
  </si>
  <si>
    <t xml:space="preserve">prof rugby </t>
  </si>
  <si>
    <t>Roewer</t>
  </si>
  <si>
    <t>Chuter</t>
  </si>
  <si>
    <t>injuries rugby</t>
  </si>
  <si>
    <t>Stamatakis</t>
  </si>
  <si>
    <t>Saycell</t>
  </si>
  <si>
    <t>older men PA</t>
  </si>
  <si>
    <t>Hinman</t>
  </si>
  <si>
    <t>Kastelein</t>
  </si>
  <si>
    <t>Theilen</t>
  </si>
  <si>
    <t>hamstring activation</t>
  </si>
  <si>
    <t>Cierna</t>
  </si>
  <si>
    <t xml:space="preserve">concussion </t>
  </si>
  <si>
    <t>Hernandez Sanchez</t>
  </si>
  <si>
    <t>Rathleff</t>
  </si>
  <si>
    <t>Vucic</t>
  </si>
  <si>
    <t>Bakken</t>
  </si>
  <si>
    <t>Berge</t>
  </si>
  <si>
    <t>CV incidents</t>
  </si>
  <si>
    <t>Chisholm</t>
  </si>
  <si>
    <t>Cacchio</t>
  </si>
  <si>
    <t>Patra</t>
  </si>
  <si>
    <t>Tan</t>
  </si>
  <si>
    <t>Wangensteen</t>
  </si>
  <si>
    <t>Swart</t>
  </si>
  <si>
    <t>Bolling</t>
  </si>
  <si>
    <t>Bragaru</t>
  </si>
  <si>
    <t>Nabhan</t>
  </si>
  <si>
    <t>Steinskog</t>
  </si>
  <si>
    <t>cardiac arrest</t>
  </si>
  <si>
    <t>Shanks</t>
  </si>
  <si>
    <t>Askling</t>
  </si>
  <si>
    <t>Soligard</t>
  </si>
  <si>
    <t>Stuart</t>
  </si>
  <si>
    <t>Hislop</t>
  </si>
  <si>
    <t>schoolboy rugby</t>
  </si>
  <si>
    <t>Melin</t>
  </si>
  <si>
    <t>female questionnaire</t>
  </si>
  <si>
    <t>Beijsterveldt</t>
  </si>
  <si>
    <t>Carey</t>
  </si>
  <si>
    <t>Australian football</t>
  </si>
  <si>
    <t>Hespenhol</t>
  </si>
  <si>
    <t>Woll Johnansen</t>
  </si>
  <si>
    <t>Mariowe</t>
  </si>
  <si>
    <t>Zambaldi</t>
  </si>
  <si>
    <t>Blond</t>
  </si>
  <si>
    <t>Selfe</t>
  </si>
  <si>
    <t>male cancer CRF</t>
  </si>
  <si>
    <t>Prakash</t>
  </si>
  <si>
    <t>Henriksson</t>
  </si>
  <si>
    <t xml:space="preserve">weakness men </t>
  </si>
  <si>
    <t>Preatoni</t>
  </si>
  <si>
    <t xml:space="preserve">rugby scrum </t>
  </si>
  <si>
    <t>Lankhorst</t>
  </si>
  <si>
    <t>Farooq</t>
  </si>
  <si>
    <t>Kountouris</t>
  </si>
  <si>
    <t>bone bowlers</t>
  </si>
  <si>
    <t>Ward Fuller</t>
  </si>
  <si>
    <t>rugby concussion</t>
  </si>
  <si>
    <t>womens boxing</t>
  </si>
  <si>
    <t>Sterling</t>
  </si>
  <si>
    <t>Hooghe</t>
  </si>
  <si>
    <t>Cazola</t>
  </si>
  <si>
    <t>scrummage</t>
  </si>
  <si>
    <t>Suendsen</t>
  </si>
  <si>
    <t>Findlay</t>
  </si>
  <si>
    <t>Men cycle</t>
  </si>
  <si>
    <t>Fontes</t>
  </si>
  <si>
    <t>prof rugby</t>
  </si>
  <si>
    <t>Bermon</t>
  </si>
  <si>
    <t>coach education</t>
  </si>
  <si>
    <t>Knez</t>
  </si>
  <si>
    <t>FIFA programme</t>
  </si>
  <si>
    <t>Van tonder</t>
  </si>
  <si>
    <t>Kolt</t>
  </si>
  <si>
    <t>Valtonen</t>
  </si>
  <si>
    <t>Ivo Maria</t>
  </si>
  <si>
    <t>Clarsen</t>
  </si>
  <si>
    <t>Branchi</t>
  </si>
  <si>
    <t>Kyritsis</t>
  </si>
  <si>
    <t>ACL graft</t>
  </si>
  <si>
    <t>Oiestad</t>
  </si>
  <si>
    <t>Akerlund</t>
  </si>
  <si>
    <t>computer measurements</t>
  </si>
  <si>
    <t xml:space="preserve">wheelchair track </t>
  </si>
  <si>
    <t>Journath</t>
  </si>
  <si>
    <t>Grydeland</t>
  </si>
  <si>
    <t>Tak</t>
  </si>
  <si>
    <t>Tompra</t>
  </si>
  <si>
    <t>Moore</t>
  </si>
  <si>
    <t xml:space="preserve">rugby &amp; cricket </t>
  </si>
  <si>
    <t>Sihvonen</t>
  </si>
  <si>
    <t>Kristianslund</t>
  </si>
  <si>
    <t>acl prevention</t>
  </si>
  <si>
    <t>prof football</t>
  </si>
  <si>
    <t>Filbay</t>
  </si>
  <si>
    <t>Stensrund</t>
  </si>
  <si>
    <t>Magary</t>
  </si>
  <si>
    <t>Akoto</t>
  </si>
  <si>
    <t>Ekelund</t>
  </si>
  <si>
    <t>Holme</t>
  </si>
  <si>
    <t>smoking cessation men</t>
  </si>
  <si>
    <t>Bakken Spertad</t>
  </si>
  <si>
    <t>diastasis pregnancy</t>
  </si>
  <si>
    <t>Schroder</t>
  </si>
  <si>
    <t>Hollander</t>
  </si>
  <si>
    <t>Roos</t>
  </si>
  <si>
    <t>Strain</t>
  </si>
  <si>
    <t>Peeters</t>
  </si>
  <si>
    <t>contrib house/garden work</t>
  </si>
  <si>
    <t>Menafoglio</t>
  </si>
  <si>
    <t>Dickensen</t>
  </si>
  <si>
    <t>elite golf</t>
  </si>
  <si>
    <t>van Dyk</t>
  </si>
  <si>
    <t>Leonard Frost</t>
  </si>
  <si>
    <t>Carvahais</t>
  </si>
  <si>
    <t>Gardner</t>
  </si>
  <si>
    <t>Sailly</t>
  </si>
  <si>
    <t>groin pain</t>
  </si>
  <si>
    <t>Dickenson</t>
  </si>
  <si>
    <t>prof golf</t>
  </si>
  <si>
    <t>Eklund</t>
  </si>
  <si>
    <t>androgen women olym</t>
  </si>
  <si>
    <t>McCall</t>
  </si>
  <si>
    <t>injury UEFA</t>
  </si>
  <si>
    <t>Beaudouin</t>
  </si>
  <si>
    <t>Men only: 5</t>
  </si>
  <si>
    <t>Narita</t>
  </si>
  <si>
    <t>Chau</t>
  </si>
  <si>
    <t>Broekstra</t>
  </si>
  <si>
    <t xml:space="preserve">male hockey </t>
  </si>
  <si>
    <t>Lislevand</t>
  </si>
  <si>
    <t>femlae football</t>
  </si>
  <si>
    <t>Newlands</t>
  </si>
  <si>
    <t>van der Made</t>
  </si>
  <si>
    <t xml:space="preserve">Hamstring injury </t>
  </si>
  <si>
    <t>Schwabe</t>
  </si>
  <si>
    <t>Hamilton</t>
  </si>
  <si>
    <t>hamstring injuries</t>
  </si>
  <si>
    <t>Men only: 17</t>
  </si>
  <si>
    <t>Women only: 5</t>
  </si>
  <si>
    <t>Winters</t>
  </si>
  <si>
    <t>Steell</t>
  </si>
  <si>
    <t>calcium chloride</t>
  </si>
  <si>
    <t>Kettunen</t>
  </si>
  <si>
    <t>male former athletes</t>
  </si>
  <si>
    <t>injury american football</t>
  </si>
  <si>
    <t>Munteanu</t>
  </si>
  <si>
    <t>James</t>
  </si>
  <si>
    <t>Men only: 16</t>
  </si>
  <si>
    <t>Women only: 2</t>
  </si>
  <si>
    <t>Men only: 15</t>
  </si>
  <si>
    <t>Stephens</t>
  </si>
  <si>
    <t>de Jonge</t>
  </si>
  <si>
    <t>Hegedus</t>
  </si>
  <si>
    <t>phys perform tests</t>
  </si>
  <si>
    <t>junior soccer</t>
  </si>
  <si>
    <t>Ghani</t>
  </si>
  <si>
    <t>Bernick</t>
  </si>
  <si>
    <t>trauma fighters</t>
  </si>
  <si>
    <t>Kemp</t>
  </si>
  <si>
    <t>Orchard</t>
  </si>
  <si>
    <t xml:space="preserve">cricket </t>
  </si>
  <si>
    <t xml:space="preserve">heart disease women </t>
  </si>
  <si>
    <t>Van Reijen</t>
  </si>
  <si>
    <t>yoga</t>
  </si>
  <si>
    <t>Holmich</t>
  </si>
  <si>
    <t>Rio</t>
  </si>
  <si>
    <t>isometric exercise</t>
  </si>
  <si>
    <t>Orntoft</t>
  </si>
  <si>
    <t>Riding</t>
  </si>
  <si>
    <t>arabic athletes</t>
  </si>
  <si>
    <t>Hideki Okano</t>
  </si>
  <si>
    <t>max exercise</t>
  </si>
  <si>
    <t>Petersen</t>
  </si>
  <si>
    <t>Brosnan</t>
  </si>
  <si>
    <t>Loosemore</t>
  </si>
  <si>
    <t>Coombes</t>
  </si>
  <si>
    <t xml:space="preserve">Injury volleyball </t>
  </si>
  <si>
    <t>Alonso</t>
  </si>
  <si>
    <t>Fudge</t>
  </si>
  <si>
    <t>Men only: 21</t>
  </si>
  <si>
    <t>Rimen Sberger</t>
  </si>
  <si>
    <t xml:space="preserve">endurance </t>
  </si>
  <si>
    <t>Luijkx</t>
  </si>
  <si>
    <t>Tol</t>
  </si>
  <si>
    <t>Webborn</t>
  </si>
  <si>
    <t>Revrink</t>
  </si>
  <si>
    <t>Veblacker</t>
  </si>
  <si>
    <t>de Vos</t>
  </si>
  <si>
    <t>MRI male athletes</t>
  </si>
  <si>
    <t>McKay</t>
  </si>
  <si>
    <t>Calder</t>
  </si>
  <si>
    <t>time loss injury</t>
  </si>
  <si>
    <t>Bohu</t>
  </si>
  <si>
    <t>Dermna</t>
  </si>
  <si>
    <t>Bahr</t>
  </si>
  <si>
    <t>injury and illness</t>
  </si>
  <si>
    <t>Wanner</t>
  </si>
  <si>
    <t>Men only: 32</t>
  </si>
  <si>
    <t>Heron</t>
  </si>
  <si>
    <t>medial tibial pain</t>
  </si>
  <si>
    <t>Schvermans</t>
  </si>
  <si>
    <t>Arden</t>
  </si>
  <si>
    <t>John Floyd Dean</t>
  </si>
  <si>
    <t>Korakakis</t>
  </si>
  <si>
    <t>Mannion</t>
  </si>
  <si>
    <t>Hopkins</t>
  </si>
  <si>
    <t xml:space="preserve">eating ex women </t>
  </si>
  <si>
    <t xml:space="preserve">Myer </t>
  </si>
  <si>
    <t>injury and weight</t>
  </si>
  <si>
    <t>schranz</t>
  </si>
  <si>
    <t>res t teen males</t>
  </si>
  <si>
    <t>Moholdt</t>
  </si>
  <si>
    <t>Jespersen</t>
  </si>
  <si>
    <t>Ried Larsen</t>
  </si>
  <si>
    <t>Santana Sosa</t>
  </si>
  <si>
    <t>Sjogren</t>
  </si>
  <si>
    <t>Alfredson</t>
  </si>
  <si>
    <t>Lindblom</t>
  </si>
  <si>
    <t>Hallgren</t>
  </si>
  <si>
    <t>Ortquist</t>
  </si>
  <si>
    <t>Nordstrom</t>
  </si>
  <si>
    <t>concussion male soccer</t>
  </si>
  <si>
    <t>Shuval</t>
  </si>
  <si>
    <t>Men only: 28</t>
  </si>
  <si>
    <t>Kon</t>
  </si>
  <si>
    <t>Basques</t>
  </si>
  <si>
    <t>Ekas</t>
  </si>
  <si>
    <t>Hardy</t>
  </si>
  <si>
    <t>Ibrahim</t>
  </si>
  <si>
    <t>ACL reconstruction</t>
  </si>
  <si>
    <t>Nordeenvall</t>
  </si>
  <si>
    <t>MARS</t>
  </si>
  <si>
    <t>Faltstrom</t>
  </si>
  <si>
    <t>female soccer ACL</t>
  </si>
  <si>
    <t>Werthel</t>
  </si>
  <si>
    <t>Herroro</t>
  </si>
  <si>
    <t>Wondrasch</t>
  </si>
  <si>
    <t>Lefeure</t>
  </si>
  <si>
    <t>Titchenal</t>
  </si>
  <si>
    <t>Heath</t>
  </si>
  <si>
    <t>Yamamoto</t>
  </si>
  <si>
    <t>Boddula</t>
  </si>
  <si>
    <t>Mansson</t>
  </si>
  <si>
    <t>Brunner</t>
  </si>
  <si>
    <t>Chung</t>
  </si>
  <si>
    <t xml:space="preserve">NFL </t>
  </si>
  <si>
    <t xml:space="preserve">         </t>
  </si>
  <si>
    <t>Sivertsen</t>
  </si>
  <si>
    <t>Pestka</t>
  </si>
  <si>
    <t>Andernord</t>
  </si>
  <si>
    <t>Joseph</t>
  </si>
  <si>
    <t>Askenbenger</t>
  </si>
  <si>
    <t xml:space="preserve">bone injuries </t>
  </si>
  <si>
    <t>Pedowitz</t>
  </si>
  <si>
    <t>Nakagawa</t>
  </si>
  <si>
    <t>Ho Yoon</t>
  </si>
  <si>
    <t>osteoarthritic knee</t>
  </si>
  <si>
    <t>Ebert</t>
  </si>
  <si>
    <t>Solomito</t>
  </si>
  <si>
    <t>Leland</t>
  </si>
  <si>
    <t>Albrecht</t>
  </si>
  <si>
    <t>Redmond</t>
  </si>
  <si>
    <t>Acetanovic</t>
  </si>
  <si>
    <t>Plath</t>
  </si>
  <si>
    <t>Tirico</t>
  </si>
  <si>
    <t>Rahardja</t>
  </si>
  <si>
    <t>Moon</t>
  </si>
  <si>
    <t>Krych</t>
  </si>
  <si>
    <t>Shapiro</t>
  </si>
  <si>
    <t>Bodkin</t>
  </si>
  <si>
    <t>Makhno</t>
  </si>
  <si>
    <t>Cancienne</t>
  </si>
  <si>
    <t>Abourezk</t>
  </si>
  <si>
    <t>Warby</t>
  </si>
  <si>
    <t>O'Connor</t>
  </si>
  <si>
    <t>Dai</t>
  </si>
  <si>
    <t>Plastaras</t>
  </si>
  <si>
    <t>Van Doormaal</t>
  </si>
  <si>
    <t>Gilliam</t>
  </si>
  <si>
    <t>McClincy</t>
  </si>
  <si>
    <t>Gagliardi</t>
  </si>
  <si>
    <t>O'Donnell</t>
  </si>
  <si>
    <t>Pollard</t>
  </si>
  <si>
    <t>Wellsandt</t>
  </si>
  <si>
    <t>Levy</t>
  </si>
  <si>
    <t>Hantes</t>
  </si>
  <si>
    <t>Chaharbakhshi</t>
  </si>
  <si>
    <t xml:space="preserve">hip injury </t>
  </si>
  <si>
    <t>Oshmina</t>
  </si>
  <si>
    <t>Dold</t>
  </si>
  <si>
    <t>Askenberger</t>
  </si>
  <si>
    <t>Lerch</t>
  </si>
  <si>
    <t>Niemeyer</t>
  </si>
  <si>
    <t>Bulhoff</t>
  </si>
  <si>
    <t>Hatakeyama</t>
  </si>
  <si>
    <t>Arner</t>
  </si>
  <si>
    <t>Bernard</t>
  </si>
  <si>
    <t>Deol</t>
  </si>
  <si>
    <t>rugby and soccer</t>
  </si>
  <si>
    <t>Ok</t>
  </si>
  <si>
    <t>Nwachukwu</t>
  </si>
  <si>
    <t>Godin</t>
  </si>
  <si>
    <t>bony lesions</t>
  </si>
  <si>
    <t>Pula</t>
  </si>
  <si>
    <t>Merolla</t>
  </si>
  <si>
    <t>Lkleipool</t>
  </si>
  <si>
    <t>Provencher</t>
  </si>
  <si>
    <t xml:space="preserve">shoulder injury </t>
  </si>
  <si>
    <t>Pennock</t>
  </si>
  <si>
    <t>Roscoe</t>
  </si>
  <si>
    <t xml:space="preserve">diagnostic criteria </t>
  </si>
  <si>
    <t>Blokland</t>
  </si>
  <si>
    <t>Clapp</t>
  </si>
  <si>
    <t>Marcacci</t>
  </si>
  <si>
    <t>Subbu</t>
  </si>
  <si>
    <t>Bauke</t>
  </si>
  <si>
    <t xml:space="preserve">biomechanic female </t>
  </si>
  <si>
    <t>Frank</t>
  </si>
  <si>
    <t>Nicholson</t>
  </si>
  <si>
    <t>Hamula</t>
  </si>
  <si>
    <t>Werner</t>
  </si>
  <si>
    <t xml:space="preserve">aus footballs </t>
  </si>
  <si>
    <t>Bushman</t>
  </si>
  <si>
    <t xml:space="preserve">movement men </t>
  </si>
  <si>
    <t>female bone stress</t>
  </si>
  <si>
    <t>Maldonado</t>
  </si>
  <si>
    <t>Imade</t>
  </si>
  <si>
    <t>La Prade</t>
  </si>
  <si>
    <t>Krauss</t>
  </si>
  <si>
    <t>female army trainees</t>
  </si>
  <si>
    <t>Chahla</t>
  </si>
  <si>
    <t>Lian</t>
  </si>
  <si>
    <t>Gramma</t>
  </si>
  <si>
    <t>Rossler</t>
  </si>
  <si>
    <t>Ahmed</t>
  </si>
  <si>
    <t>Nakasa</t>
  </si>
  <si>
    <t>Giordano</t>
  </si>
  <si>
    <t>Kessler</t>
  </si>
  <si>
    <t>Buchklo</t>
  </si>
  <si>
    <t>O'Kane</t>
  </si>
  <si>
    <t>Lattermann</t>
  </si>
  <si>
    <t>Locks</t>
  </si>
  <si>
    <t>Kiapar</t>
  </si>
  <si>
    <t>Kiapour</t>
  </si>
  <si>
    <t>Luo</t>
  </si>
  <si>
    <t>Haida</t>
  </si>
  <si>
    <t>Hevesi</t>
  </si>
  <si>
    <t>Bernhardson</t>
  </si>
  <si>
    <t>Getgood</t>
  </si>
  <si>
    <t>Tourville</t>
  </si>
  <si>
    <t>Maletis</t>
  </si>
  <si>
    <t>Cole</t>
  </si>
  <si>
    <t>Spindler</t>
  </si>
  <si>
    <t>Khayambashi</t>
  </si>
  <si>
    <t>Gwinner</t>
  </si>
  <si>
    <t>Domb</t>
  </si>
  <si>
    <t>Gracci</t>
  </si>
  <si>
    <t>Persson</t>
  </si>
  <si>
    <t>Calvo</t>
  </si>
  <si>
    <t>Damasena</t>
  </si>
  <si>
    <t xml:space="preserve">knee injury </t>
  </si>
  <si>
    <t>Perdisa</t>
  </si>
  <si>
    <t>Rahr-Wagner</t>
  </si>
  <si>
    <t>Newman</t>
  </si>
  <si>
    <t>Sikka</t>
  </si>
  <si>
    <t xml:space="preserve">ACL injury </t>
  </si>
  <si>
    <t>Falstron</t>
  </si>
  <si>
    <t>Minas</t>
  </si>
  <si>
    <t>Fick</t>
  </si>
  <si>
    <t>Lichtenstein</t>
  </si>
  <si>
    <t>Anderson</t>
  </si>
  <si>
    <t>Morgan</t>
  </si>
  <si>
    <t>female basketball</t>
  </si>
  <si>
    <t>Dephillipo</t>
  </si>
  <si>
    <t>Martino</t>
  </si>
  <si>
    <t>Hott</t>
  </si>
  <si>
    <t>McClure</t>
  </si>
  <si>
    <t>Ettinger</t>
  </si>
  <si>
    <t>Camp</t>
  </si>
  <si>
    <t>Riddler</t>
  </si>
  <si>
    <t>Cavaignac</t>
  </si>
  <si>
    <t>injury hamstring</t>
  </si>
  <si>
    <t>Lynch</t>
  </si>
  <si>
    <t>Golman</t>
  </si>
  <si>
    <t>Meric</t>
  </si>
  <si>
    <t>Kachmar</t>
  </si>
  <si>
    <t>Hunt</t>
  </si>
  <si>
    <t>Cristiani</t>
  </si>
  <si>
    <t>Noorduyn</t>
  </si>
  <si>
    <t>Leroux</t>
  </si>
  <si>
    <t>Biercevicz</t>
  </si>
  <si>
    <t>Kumar</t>
  </si>
  <si>
    <t>Sauers</t>
  </si>
  <si>
    <t>Anthoy</t>
  </si>
  <si>
    <t>Saito</t>
  </si>
  <si>
    <t>Economopoulos</t>
  </si>
  <si>
    <t>Simon</t>
  </si>
  <si>
    <t>Scillia</t>
  </si>
  <si>
    <t xml:space="preserve">national football </t>
  </si>
  <si>
    <t>Larson</t>
  </si>
  <si>
    <t>Greenberg</t>
  </si>
  <si>
    <t>Rugg</t>
  </si>
  <si>
    <t>NBA</t>
  </si>
  <si>
    <t>Kriz</t>
  </si>
  <si>
    <t>Beck</t>
  </si>
  <si>
    <t>Ran Alletta</t>
  </si>
  <si>
    <t>Xiong</t>
  </si>
  <si>
    <t>Shelton</t>
  </si>
  <si>
    <t>Erickson</t>
  </si>
  <si>
    <t>Shin</t>
  </si>
  <si>
    <t>Krolikowski</t>
  </si>
  <si>
    <t>Quinlan</t>
  </si>
  <si>
    <t>Ciccotti</t>
  </si>
  <si>
    <t>Kostyun</t>
  </si>
  <si>
    <t>Yoon</t>
  </si>
  <si>
    <t>Anzalone</t>
  </si>
  <si>
    <t>Sabbag</t>
  </si>
  <si>
    <t>Fujitaka</t>
  </si>
  <si>
    <t>Ranalletta</t>
  </si>
  <si>
    <t>Nasreddine</t>
  </si>
  <si>
    <t>Brorsson</t>
  </si>
  <si>
    <t>Sahoo</t>
  </si>
  <si>
    <t>Tauber</t>
  </si>
  <si>
    <t>Saltzman</t>
  </si>
  <si>
    <t>Salmon</t>
  </si>
  <si>
    <t>Savin</t>
  </si>
  <si>
    <t>Ryu</t>
  </si>
  <si>
    <t>Yamasaki</t>
  </si>
  <si>
    <t>Hoogeslag</t>
  </si>
  <si>
    <t>Malisoux</t>
  </si>
  <si>
    <t>Bollars</t>
  </si>
  <si>
    <t>Seng</t>
  </si>
  <si>
    <t>Stebler</t>
  </si>
  <si>
    <t>Dragoo</t>
  </si>
  <si>
    <t>Sweet</t>
  </si>
  <si>
    <t>Garcis</t>
  </si>
  <si>
    <t>Nwachukwa</t>
  </si>
  <si>
    <t>Bisson</t>
  </si>
  <si>
    <t>Bernholt</t>
  </si>
  <si>
    <t>Csintalan</t>
  </si>
  <si>
    <t>Anand</t>
  </si>
  <si>
    <t>Golfam</t>
  </si>
  <si>
    <t>Thompson Kolesar</t>
  </si>
  <si>
    <t>Ismail</t>
  </si>
  <si>
    <t>Filando</t>
  </si>
  <si>
    <t>Shamsudin</t>
  </si>
  <si>
    <t>Nishitani</t>
  </si>
  <si>
    <t>Praz</t>
  </si>
  <si>
    <t>Delaloye</t>
  </si>
  <si>
    <t>Murphy</t>
  </si>
  <si>
    <t>Pauly</t>
  </si>
  <si>
    <t>Chmielewski</t>
  </si>
  <si>
    <t>Borms</t>
  </si>
  <si>
    <t>Shimozono</t>
  </si>
  <si>
    <t>Song</t>
  </si>
  <si>
    <t>Zaffagnini</t>
  </si>
  <si>
    <t>Klem</t>
  </si>
  <si>
    <t>MacFarlane</t>
  </si>
  <si>
    <t>Gobbi</t>
  </si>
  <si>
    <t>Schroeder</t>
  </si>
  <si>
    <t>Cameron</t>
  </si>
  <si>
    <t>Escamilla</t>
  </si>
  <si>
    <t>Kawasaki</t>
  </si>
  <si>
    <t>Cordasco</t>
  </si>
  <si>
    <t>Garza</t>
  </si>
  <si>
    <t>Zampeli</t>
  </si>
  <si>
    <t>Sandel</t>
  </si>
  <si>
    <t>Dodwell</t>
  </si>
  <si>
    <t>Todd</t>
  </si>
  <si>
    <t>Dallari</t>
  </si>
  <si>
    <t>Parl</t>
  </si>
  <si>
    <t>Oh</t>
  </si>
  <si>
    <t>Schermann</t>
  </si>
  <si>
    <t>Zhou</t>
  </si>
  <si>
    <t>Hopper</t>
  </si>
  <si>
    <t>Steensen</t>
  </si>
  <si>
    <t>Rath</t>
  </si>
  <si>
    <t>Eberback</t>
  </si>
  <si>
    <t>Sethi</t>
  </si>
  <si>
    <t>Hassebrock</t>
  </si>
  <si>
    <t>achilles tendon ruptures</t>
  </si>
  <si>
    <t>Gracitelli</t>
  </si>
  <si>
    <t>Hagmeijer</t>
  </si>
  <si>
    <t>Ranallette</t>
  </si>
  <si>
    <t>Thoma</t>
  </si>
  <si>
    <t>Sonnery Cottet</t>
  </si>
  <si>
    <t>Skelley</t>
  </si>
  <si>
    <t>Moroder</t>
  </si>
  <si>
    <t>LaPrade</t>
  </si>
  <si>
    <t>Glomset</t>
  </si>
  <si>
    <t>Gillogly</t>
  </si>
  <si>
    <t>MOON</t>
  </si>
  <si>
    <t>Orgura</t>
  </si>
  <si>
    <t>Heuberer</t>
  </si>
  <si>
    <t>Charousset</t>
  </si>
  <si>
    <t>plasma injections</t>
  </si>
  <si>
    <t>Borgstrom</t>
  </si>
  <si>
    <t>Hodgins</t>
  </si>
  <si>
    <t>Solheim</t>
  </si>
  <si>
    <t>Clair</t>
  </si>
  <si>
    <t>Filardo</t>
  </si>
  <si>
    <t>Ardern</t>
  </si>
  <si>
    <t>Brooks</t>
  </si>
  <si>
    <t>Melugin</t>
  </si>
  <si>
    <t>McPherson</t>
  </si>
  <si>
    <t>Decker</t>
  </si>
  <si>
    <t>McCormick</t>
  </si>
  <si>
    <t>Sturnick</t>
  </si>
  <si>
    <t>Ono</t>
  </si>
  <si>
    <t>Parter</t>
  </si>
  <si>
    <t>Litrenta</t>
  </si>
  <si>
    <t>Lutter</t>
  </si>
  <si>
    <t>Sufrinko</t>
  </si>
  <si>
    <t>Willigenburg</t>
  </si>
  <si>
    <t>Toanen</t>
  </si>
  <si>
    <t>Kollmorgen</t>
  </si>
  <si>
    <t>O'Reilly</t>
  </si>
  <si>
    <t>Jiang</t>
  </si>
  <si>
    <t>Distefano</t>
  </si>
  <si>
    <t>Ware</t>
  </si>
  <si>
    <t>Saadat</t>
  </si>
  <si>
    <t>Mirzayan</t>
  </si>
  <si>
    <t>Jkoh</t>
  </si>
  <si>
    <t>Rebella</t>
  </si>
  <si>
    <t>Shieh</t>
  </si>
  <si>
    <t>Samaan</t>
  </si>
  <si>
    <t>Aufwerber</t>
  </si>
  <si>
    <t>Hibberd</t>
  </si>
  <si>
    <t>Jayanthi</t>
  </si>
  <si>
    <t>Sasaki</t>
  </si>
  <si>
    <t>Maruyama</t>
  </si>
  <si>
    <t>Kawakami</t>
  </si>
  <si>
    <t>Curran</t>
  </si>
  <si>
    <t>Flesisig</t>
  </si>
  <si>
    <t>Amano</t>
  </si>
  <si>
    <t>Keer</t>
  </si>
  <si>
    <t>foodtball</t>
  </si>
  <si>
    <t>Zheng</t>
  </si>
  <si>
    <t>Zhoe</t>
  </si>
  <si>
    <t>Marshell</t>
  </si>
  <si>
    <t>Krosshaug</t>
  </si>
  <si>
    <t>Yeo</t>
  </si>
  <si>
    <t>Hannigan</t>
  </si>
  <si>
    <t>Dwyer</t>
  </si>
  <si>
    <t>Liem</t>
  </si>
  <si>
    <t xml:space="preserve">elbow pain </t>
  </si>
  <si>
    <t>Aboalata</t>
  </si>
  <si>
    <t>Shanley</t>
  </si>
  <si>
    <t>Saundrs</t>
  </si>
  <si>
    <t>Seo</t>
  </si>
  <si>
    <t>Sodha</t>
  </si>
  <si>
    <t>Chalmers</t>
  </si>
  <si>
    <t>Riff</t>
  </si>
  <si>
    <t>Agricola</t>
  </si>
  <si>
    <t>rotator cuff</t>
  </si>
  <si>
    <t>Seppel</t>
  </si>
  <si>
    <t>Wezenbeck</t>
  </si>
  <si>
    <t>Boileau</t>
  </si>
  <si>
    <t>Khanna</t>
  </si>
  <si>
    <t xml:space="preserve">Ro </t>
  </si>
  <si>
    <t>Dickens</t>
  </si>
  <si>
    <t>Chala</t>
  </si>
  <si>
    <t>Soloman</t>
  </si>
  <si>
    <t>Mauro</t>
  </si>
  <si>
    <t>Jkung</t>
  </si>
  <si>
    <t>Leiceri</t>
  </si>
  <si>
    <t>Nilstad</t>
  </si>
  <si>
    <t>Mori</t>
  </si>
  <si>
    <t>Framceschi</t>
  </si>
  <si>
    <t>Auffarth</t>
  </si>
  <si>
    <t>injury iliac crest</t>
  </si>
  <si>
    <t>Dugas</t>
  </si>
  <si>
    <t>female exercise</t>
  </si>
  <si>
    <t>Weber</t>
  </si>
  <si>
    <t>Khater</t>
  </si>
  <si>
    <t>Hines</t>
  </si>
  <si>
    <t>Griffith</t>
  </si>
  <si>
    <t>Koga</t>
  </si>
  <si>
    <t>Paxinos</t>
  </si>
  <si>
    <t>Kraeutler</t>
  </si>
  <si>
    <t>Stracciolini</t>
  </si>
  <si>
    <t xml:space="preserve">Knee flexion </t>
  </si>
  <si>
    <t>Grier</t>
  </si>
  <si>
    <t xml:space="preserve">running army </t>
  </si>
  <si>
    <t>Balazs</t>
  </si>
  <si>
    <t>Azzam</t>
  </si>
  <si>
    <t>Lacheta</t>
  </si>
  <si>
    <t>Niethammer</t>
  </si>
  <si>
    <t>Beynnon</t>
  </si>
  <si>
    <t>Funakoshi</t>
  </si>
  <si>
    <t>Rhee</t>
  </si>
  <si>
    <t>Barenius</t>
  </si>
  <si>
    <t>Zabala</t>
  </si>
  <si>
    <t>Kroslak</t>
  </si>
  <si>
    <t>Ecker</t>
  </si>
  <si>
    <t>female adolescents</t>
  </si>
  <si>
    <t>Pexa</t>
  </si>
  <si>
    <t xml:space="preserve">injury elbow </t>
  </si>
  <si>
    <t>Vega</t>
  </si>
  <si>
    <t>McAllister</t>
  </si>
  <si>
    <t>Funahashi</t>
  </si>
  <si>
    <t>Jeon</t>
  </si>
  <si>
    <t>hypermobility</t>
  </si>
  <si>
    <t>Ingelsrud</t>
  </si>
  <si>
    <t xml:space="preserve">ACL </t>
  </si>
  <si>
    <t>Gomoll</t>
  </si>
  <si>
    <t>Reurink</t>
  </si>
  <si>
    <t>Nawabi</t>
  </si>
  <si>
    <t>Ogura</t>
  </si>
  <si>
    <t>Yperen</t>
  </si>
  <si>
    <t>Monanco</t>
  </si>
  <si>
    <t>Patton</t>
  </si>
  <si>
    <t>Orishimo</t>
  </si>
  <si>
    <t>Tsholl</t>
  </si>
  <si>
    <t>Magnuson</t>
  </si>
  <si>
    <t>Slagstad</t>
  </si>
  <si>
    <t>Liederbach</t>
  </si>
  <si>
    <t>Maroon</t>
  </si>
  <si>
    <t>womens lacrosse</t>
  </si>
  <si>
    <t>Naraoka</t>
  </si>
  <si>
    <t>Mcpherson</t>
  </si>
  <si>
    <t>Sward</t>
  </si>
  <si>
    <t>Furness</t>
  </si>
  <si>
    <t>Minhas</t>
  </si>
  <si>
    <t>Matsushita</t>
  </si>
  <si>
    <t>Baria</t>
  </si>
  <si>
    <t>growth factor</t>
  </si>
  <si>
    <t>Roach</t>
  </si>
  <si>
    <t>Horst</t>
  </si>
  <si>
    <t>Baker</t>
  </si>
  <si>
    <t xml:space="preserve">ice hockey </t>
  </si>
  <si>
    <t>Akpinar</t>
  </si>
  <si>
    <t>Jayauam</t>
  </si>
  <si>
    <t>Tsukada</t>
  </si>
  <si>
    <t>Orava</t>
  </si>
  <si>
    <t>hamstrong youth</t>
  </si>
  <si>
    <t>Winkes</t>
  </si>
  <si>
    <t>Suijkerbuijk</t>
  </si>
  <si>
    <t>Putukian</t>
  </si>
  <si>
    <t>Kosters</t>
  </si>
  <si>
    <t>Krause</t>
  </si>
  <si>
    <t>Matheny</t>
  </si>
  <si>
    <t>Toohey</t>
  </si>
  <si>
    <t>Markstrom</t>
  </si>
  <si>
    <t>Skendzel</t>
  </si>
  <si>
    <t>Anley</t>
  </si>
  <si>
    <t>Reilingh</t>
  </si>
  <si>
    <t>Newmann</t>
  </si>
  <si>
    <t>Fabricant</t>
  </si>
  <si>
    <t>Hoott</t>
  </si>
  <si>
    <t>Le</t>
  </si>
  <si>
    <t>Brandenburg</t>
  </si>
  <si>
    <t>Mehta</t>
  </si>
  <si>
    <t>Sappey-Marinier</t>
  </si>
  <si>
    <t>Schuermans</t>
  </si>
  <si>
    <t>soccer male</t>
  </si>
  <si>
    <t>Rohman</t>
  </si>
  <si>
    <t>Jang</t>
  </si>
  <si>
    <t>Mansell</t>
  </si>
  <si>
    <t>Neri</t>
  </si>
  <si>
    <t>Kayani</t>
  </si>
  <si>
    <t>Fedoriw</t>
  </si>
  <si>
    <t>Arciero</t>
  </si>
  <si>
    <t>Ouillette</t>
  </si>
  <si>
    <t>Waterman</t>
  </si>
  <si>
    <t>Haroy</t>
  </si>
  <si>
    <t>Brittberg</t>
  </si>
  <si>
    <t>Chambers</t>
  </si>
  <si>
    <t>Ciampi</t>
  </si>
  <si>
    <t>Karikis</t>
  </si>
  <si>
    <t>Naal</t>
  </si>
  <si>
    <t>Schuster</t>
  </si>
  <si>
    <t>Maffulli</t>
  </si>
  <si>
    <t>Chrisman</t>
  </si>
  <si>
    <t>Noonon</t>
  </si>
  <si>
    <t>Risberg</t>
  </si>
  <si>
    <t>Schemmans</t>
  </si>
  <si>
    <t>Asturias</t>
  </si>
  <si>
    <t>Rivara</t>
  </si>
  <si>
    <t>Austin</t>
  </si>
  <si>
    <t>Stephen</t>
  </si>
  <si>
    <t>Kenney</t>
  </si>
  <si>
    <t>Landsown</t>
  </si>
  <si>
    <t>Verreust</t>
  </si>
  <si>
    <t>dynamic stability</t>
  </si>
  <si>
    <t>Ahlen</t>
  </si>
  <si>
    <t>Hickey</t>
  </si>
  <si>
    <t>taping technique</t>
  </si>
  <si>
    <t>Farfaras</t>
  </si>
  <si>
    <t>Trinh</t>
  </si>
  <si>
    <t>Berckmans</t>
  </si>
  <si>
    <t>Slenker</t>
  </si>
  <si>
    <t>Baldon</t>
  </si>
  <si>
    <t xml:space="preserve">training women </t>
  </si>
  <si>
    <t>Heijden</t>
  </si>
  <si>
    <t>Dean</t>
  </si>
  <si>
    <t>Baverel</t>
  </si>
  <si>
    <t>Kornaat</t>
  </si>
  <si>
    <t>Sundaraj</t>
  </si>
  <si>
    <t>Jakquemin</t>
  </si>
  <si>
    <t>Salonen</t>
  </si>
  <si>
    <t>Slynarski</t>
  </si>
  <si>
    <t>Wymore</t>
  </si>
  <si>
    <t>Anderi</t>
  </si>
  <si>
    <t>Georgiamos</t>
  </si>
  <si>
    <t xml:space="preserve">injury tricep </t>
  </si>
  <si>
    <t>Rosa</t>
  </si>
  <si>
    <t>Makhni</t>
  </si>
  <si>
    <t>Rebolledo</t>
  </si>
  <si>
    <t>Wolke</t>
  </si>
  <si>
    <t>Heikkinen</t>
  </si>
  <si>
    <t>Stannard</t>
  </si>
  <si>
    <t>Osbahr</t>
  </si>
  <si>
    <t>Post</t>
  </si>
  <si>
    <t>Asken</t>
  </si>
  <si>
    <t>Krishnamoorthy</t>
  </si>
  <si>
    <t>Read</t>
  </si>
  <si>
    <t>Furushima</t>
  </si>
  <si>
    <t>Kaeding</t>
  </si>
  <si>
    <t xml:space="preserve">girls landing </t>
  </si>
  <si>
    <t>Skillington</t>
  </si>
  <si>
    <t>Muran</t>
  </si>
  <si>
    <t>injury</t>
  </si>
  <si>
    <t>Hutchison</t>
  </si>
  <si>
    <t xml:space="preserve">football </t>
  </si>
  <si>
    <t>Agres</t>
  </si>
  <si>
    <t>Kaplan</t>
  </si>
  <si>
    <t>Kontos</t>
  </si>
  <si>
    <t>Monofert</t>
  </si>
  <si>
    <t xml:space="preserve">sidestep cut </t>
  </si>
  <si>
    <t>Lindman</t>
  </si>
  <si>
    <t>Mook</t>
  </si>
  <si>
    <t>Senorski</t>
  </si>
  <si>
    <t>Lai</t>
  </si>
  <si>
    <t>Swennergren</t>
  </si>
  <si>
    <t>Rust</t>
  </si>
  <si>
    <t>Dare</t>
  </si>
  <si>
    <t>Owusu Akyaw</t>
  </si>
  <si>
    <t>Barth</t>
  </si>
  <si>
    <t>Saris</t>
  </si>
  <si>
    <t>Palmieri Smith</t>
  </si>
  <si>
    <t xml:space="preserve">Heyworth </t>
  </si>
  <si>
    <t>Nagai</t>
  </si>
  <si>
    <t>Beischer</t>
  </si>
  <si>
    <t>Wittstein</t>
  </si>
  <si>
    <t>Mitchall</t>
  </si>
  <si>
    <t>Blauwet</t>
  </si>
  <si>
    <t>Perkins</t>
  </si>
  <si>
    <t>Erikson</t>
  </si>
  <si>
    <t>Sawyer</t>
  </si>
  <si>
    <t>Antosh</t>
  </si>
  <si>
    <t>Brett</t>
  </si>
  <si>
    <t>Whiteside</t>
  </si>
  <si>
    <t>Spragg</t>
  </si>
  <si>
    <t>Kita</t>
  </si>
  <si>
    <t>Brix</t>
  </si>
  <si>
    <t>Rankin</t>
  </si>
  <si>
    <t>Gruhau</t>
  </si>
  <si>
    <t>Rosso</t>
  </si>
  <si>
    <t>Grasso</t>
  </si>
  <si>
    <t>Ihmels</t>
  </si>
  <si>
    <t>Beyer</t>
  </si>
  <si>
    <t>Duprey</t>
  </si>
  <si>
    <t>Nha</t>
  </si>
  <si>
    <t>Frangiamore</t>
  </si>
  <si>
    <t>Olsson</t>
  </si>
  <si>
    <t>Zbeda</t>
  </si>
  <si>
    <t>Vacek</t>
  </si>
  <si>
    <t>Arianjam</t>
  </si>
  <si>
    <t>Elias</t>
  </si>
  <si>
    <t>Plachel</t>
  </si>
  <si>
    <t>Shaha</t>
  </si>
  <si>
    <t>Schilaty</t>
  </si>
  <si>
    <t>Perets</t>
  </si>
  <si>
    <t>Heimstra</t>
  </si>
  <si>
    <t>Ahmad</t>
  </si>
  <si>
    <t>Itoi</t>
  </si>
  <si>
    <t>Blanke</t>
  </si>
  <si>
    <t>Kernkamp</t>
  </si>
  <si>
    <t>McQuivey</t>
  </si>
  <si>
    <t>Vefuji</t>
  </si>
  <si>
    <t>Bhatia</t>
  </si>
  <si>
    <t>Hiemstra</t>
  </si>
  <si>
    <t>Vuurberg</t>
  </si>
  <si>
    <t>Van Meer</t>
  </si>
  <si>
    <t>Mcdonald</t>
  </si>
  <si>
    <t>Nho</t>
  </si>
  <si>
    <t>MAldonado</t>
  </si>
  <si>
    <t>Spiege</t>
  </si>
  <si>
    <t>Rosslenbroich</t>
  </si>
  <si>
    <t>LaMont</t>
  </si>
  <si>
    <t>Parkinson</t>
  </si>
  <si>
    <t>Conte</t>
  </si>
  <si>
    <t>Faure</t>
  </si>
  <si>
    <t>Goodwillie</t>
  </si>
  <si>
    <t>Jack</t>
  </si>
  <si>
    <t>Weigelt</t>
  </si>
  <si>
    <t>Haneda</t>
  </si>
  <si>
    <t>MRI football</t>
  </si>
  <si>
    <t>NFL</t>
  </si>
  <si>
    <t>Kercher</t>
  </si>
  <si>
    <t>List</t>
  </si>
  <si>
    <t>Bitar</t>
  </si>
  <si>
    <t>Sohn</t>
  </si>
  <si>
    <t>Castoldi</t>
  </si>
  <si>
    <t>Altinisik</t>
  </si>
  <si>
    <t>Garabekyan</t>
  </si>
  <si>
    <t>Sajovic</t>
  </si>
  <si>
    <t>Blaiser</t>
  </si>
  <si>
    <t>Monaco</t>
  </si>
  <si>
    <t>Chahal</t>
  </si>
  <si>
    <t>Baumgarteb</t>
  </si>
  <si>
    <t>Laprade</t>
  </si>
  <si>
    <t>Everhart</t>
  </si>
  <si>
    <t>Kew</t>
  </si>
  <si>
    <t>Lippacher</t>
  </si>
  <si>
    <t xml:space="preserve">military injury </t>
  </si>
  <si>
    <t>Sonnery cottet</t>
  </si>
  <si>
    <t>Srttharan</t>
  </si>
  <si>
    <t>Waltz</t>
  </si>
  <si>
    <t xml:space="preserve">groin injuries </t>
  </si>
  <si>
    <t>Itami</t>
  </si>
  <si>
    <t>DePhillipo</t>
  </si>
  <si>
    <t>Okoroha</t>
  </si>
  <si>
    <t>Swami</t>
  </si>
  <si>
    <t>McHale</t>
  </si>
  <si>
    <t>Hoorntje</t>
  </si>
  <si>
    <t>Takayama</t>
  </si>
  <si>
    <t>Kamath</t>
  </si>
  <si>
    <t>Hara</t>
  </si>
  <si>
    <t>Tashiro</t>
  </si>
  <si>
    <t>Arama</t>
  </si>
  <si>
    <t>Seitlinger</t>
  </si>
  <si>
    <t>Meckley</t>
  </si>
  <si>
    <t>Sigrist</t>
  </si>
  <si>
    <t>Zak</t>
  </si>
  <si>
    <t>teen athletes</t>
  </si>
  <si>
    <t>Schwitzguebel</t>
  </si>
  <si>
    <t>Constantinou</t>
  </si>
  <si>
    <t>Berruto</t>
  </si>
  <si>
    <t>Dong</t>
  </si>
  <si>
    <t>Chandrasekaran</t>
  </si>
  <si>
    <t>Schallmo</t>
  </si>
  <si>
    <t>Englander</t>
  </si>
  <si>
    <t>Mouton</t>
  </si>
  <si>
    <t>Ewing</t>
  </si>
  <si>
    <t>Worts</t>
  </si>
  <si>
    <t>Thon</t>
  </si>
  <si>
    <t>Sugimoto</t>
  </si>
  <si>
    <t>Vundelinckx</t>
  </si>
  <si>
    <t>Dierckman</t>
  </si>
  <si>
    <t>Mansor</t>
  </si>
  <si>
    <t>Patzkowski</t>
  </si>
  <si>
    <t xml:space="preserve">shoulder female </t>
  </si>
  <si>
    <t>Presti</t>
  </si>
  <si>
    <t>Franguamore</t>
  </si>
  <si>
    <t>Lansdown</t>
  </si>
  <si>
    <t>Mendias</t>
  </si>
  <si>
    <t>Paterno</t>
  </si>
  <si>
    <t>Svobada</t>
  </si>
  <si>
    <t>Marsheall</t>
  </si>
  <si>
    <t>Scanaliato</t>
  </si>
  <si>
    <t>Welton</t>
  </si>
  <si>
    <t>Premkumar</t>
  </si>
  <si>
    <t>american football</t>
  </si>
  <si>
    <t>Freke</t>
  </si>
  <si>
    <t>Roemer</t>
  </si>
  <si>
    <t>Soon Shon</t>
  </si>
  <si>
    <t>MARS group</t>
  </si>
  <si>
    <t>Patrera</t>
  </si>
  <si>
    <t>Akelman</t>
  </si>
  <si>
    <t>Navaretti</t>
  </si>
  <si>
    <t xml:space="preserve">Hollander </t>
  </si>
  <si>
    <t>Phadns</t>
  </si>
  <si>
    <t>Kuhn</t>
  </si>
  <si>
    <t>ice hocky</t>
  </si>
  <si>
    <t>Menge</t>
  </si>
  <si>
    <t>Covassin</t>
  </si>
  <si>
    <t>Makashima</t>
  </si>
  <si>
    <t>Nakayama</t>
  </si>
  <si>
    <t>female tennis</t>
  </si>
  <si>
    <t>Bretzin</t>
  </si>
  <si>
    <t>Kunze</t>
  </si>
  <si>
    <t>Ayuob</t>
  </si>
  <si>
    <t>Greiner</t>
  </si>
  <si>
    <t>Flury</t>
  </si>
  <si>
    <t>male contact sport</t>
  </si>
  <si>
    <t>Kurowicki</t>
  </si>
  <si>
    <t>Tjong</t>
  </si>
  <si>
    <t>Itsubo</t>
  </si>
  <si>
    <t>Lafave</t>
  </si>
  <si>
    <t>Karampinos</t>
  </si>
  <si>
    <t>Van dyk</t>
  </si>
  <si>
    <t xml:space="preserve">soccer </t>
  </si>
  <si>
    <t>Kida</t>
  </si>
  <si>
    <t>Corben</t>
  </si>
  <si>
    <t>pitching softball</t>
  </si>
  <si>
    <t>Randelli</t>
  </si>
  <si>
    <t>Magnussen</t>
  </si>
  <si>
    <t>Erntbrunner</t>
  </si>
  <si>
    <t>Somerville</t>
  </si>
  <si>
    <t>Zwolski</t>
  </si>
  <si>
    <t>Salem</t>
  </si>
  <si>
    <t>female ACL</t>
  </si>
  <si>
    <t>Morodor</t>
  </si>
  <si>
    <t>Boesen</t>
  </si>
  <si>
    <t>achilles injury</t>
  </si>
  <si>
    <t>Ueki</t>
  </si>
  <si>
    <t>Azevedo</t>
  </si>
  <si>
    <t>Thaunat</t>
  </si>
  <si>
    <t>Andriolo</t>
  </si>
  <si>
    <t>Haleem</t>
  </si>
  <si>
    <t>Knutsen</t>
  </si>
  <si>
    <t>Ackermann</t>
  </si>
  <si>
    <t>Ellman</t>
  </si>
  <si>
    <t>meniscal roots</t>
  </si>
  <si>
    <t>Krogh</t>
  </si>
  <si>
    <t>Aga</t>
  </si>
  <si>
    <t>Rao</t>
  </si>
  <si>
    <t>Chauvet</t>
  </si>
  <si>
    <t>Sankar</t>
  </si>
  <si>
    <t>Lantto</t>
  </si>
  <si>
    <t>Yasuda</t>
  </si>
  <si>
    <t>Bogunovic</t>
  </si>
  <si>
    <t>Aune</t>
  </si>
  <si>
    <t>Rolf</t>
  </si>
  <si>
    <t>Boutsiadis</t>
  </si>
  <si>
    <t>Haskel</t>
  </si>
  <si>
    <t>Musahl</t>
  </si>
  <si>
    <t>MARSheall</t>
  </si>
  <si>
    <t>Pogorzelski</t>
  </si>
  <si>
    <t xml:space="preserve">pec injury </t>
  </si>
  <si>
    <t>Bernhold</t>
  </si>
  <si>
    <t>Chu</t>
  </si>
  <si>
    <t>Herman</t>
  </si>
  <si>
    <t>Samuelsson</t>
  </si>
  <si>
    <t>Shimomura</t>
  </si>
  <si>
    <t>Runer</t>
  </si>
  <si>
    <t>Qyatt</t>
  </si>
  <si>
    <t>Oak</t>
  </si>
  <si>
    <t>van der heijden</t>
  </si>
  <si>
    <t>Snarbjornsson</t>
  </si>
  <si>
    <t>Ziegler</t>
  </si>
  <si>
    <t xml:space="preserve">bone marrow </t>
  </si>
  <si>
    <t>Hosseinzadeh</t>
  </si>
  <si>
    <t>Salzmann</t>
  </si>
  <si>
    <t>Steadman</t>
  </si>
  <si>
    <t>Noyes</t>
  </si>
  <si>
    <t>Stares</t>
  </si>
  <si>
    <t>Batty</t>
  </si>
  <si>
    <t>Christensen</t>
  </si>
  <si>
    <t>Pfaller</t>
  </si>
  <si>
    <t>Osti</t>
  </si>
  <si>
    <t>Lemme</t>
  </si>
  <si>
    <t>Barie</t>
  </si>
  <si>
    <t>Whitney</t>
  </si>
  <si>
    <t>Bjornsson</t>
  </si>
  <si>
    <t>Cvetanovich</t>
  </si>
  <si>
    <t>Cduchman</t>
  </si>
  <si>
    <t>Georgiannos</t>
  </si>
  <si>
    <t>Bugunovic</t>
  </si>
  <si>
    <t>Mayer</t>
  </si>
  <si>
    <t xml:space="preserve">hip instability </t>
  </si>
  <si>
    <t xml:space="preserve">ligament </t>
  </si>
  <si>
    <t>Wesdorp</t>
  </si>
  <si>
    <t>Araki</t>
  </si>
  <si>
    <t>Kweon</t>
  </si>
  <si>
    <t>hockey</t>
  </si>
  <si>
    <t>Bakshi</t>
  </si>
  <si>
    <t>Shumburski</t>
  </si>
  <si>
    <t>Sochacki</t>
  </si>
  <si>
    <t>Denard</t>
  </si>
  <si>
    <t>Chin</t>
  </si>
  <si>
    <t>Louer</t>
  </si>
  <si>
    <t>Biant</t>
  </si>
  <si>
    <t>Mai</t>
  </si>
  <si>
    <t>Cortes</t>
  </si>
  <si>
    <t>Eliasson</t>
  </si>
  <si>
    <t>Kise</t>
  </si>
  <si>
    <t>Kopf</t>
  </si>
  <si>
    <t>Lizar Utrilla</t>
  </si>
  <si>
    <t>Bloona</t>
  </si>
  <si>
    <t>Nakase</t>
  </si>
  <si>
    <t>Hodel</t>
  </si>
  <si>
    <t>Defrancesco</t>
  </si>
  <si>
    <t>Kwak</t>
  </si>
  <si>
    <t>Noonan</t>
  </si>
  <si>
    <t>Rochman</t>
  </si>
  <si>
    <t>Shumborski</t>
  </si>
  <si>
    <t>Strahl</t>
  </si>
  <si>
    <t>Bexkens</t>
  </si>
  <si>
    <t>Ishoi</t>
  </si>
  <si>
    <t>Ferretti</t>
  </si>
  <si>
    <t>Gottchalk</t>
  </si>
  <si>
    <t>Konda</t>
  </si>
  <si>
    <t>Sullivan</t>
  </si>
  <si>
    <t>plug graft</t>
  </si>
  <si>
    <t>Bottoni</t>
  </si>
  <si>
    <t>Eisenstein</t>
  </si>
  <si>
    <t>injury male patients</t>
  </si>
  <si>
    <t>Ambram</t>
  </si>
  <si>
    <t>Bloon</t>
  </si>
  <si>
    <t>Gardener</t>
  </si>
  <si>
    <t>mens lacrosse</t>
  </si>
  <si>
    <t>Falkowski</t>
  </si>
  <si>
    <t>Curren</t>
  </si>
  <si>
    <t>Mars</t>
  </si>
  <si>
    <t>Milano</t>
  </si>
  <si>
    <t>Winkles</t>
  </si>
  <si>
    <t>Schimdt</t>
  </si>
  <si>
    <t>Woesham</t>
  </si>
  <si>
    <t>Engelman</t>
  </si>
  <si>
    <t>Wiewicrski</t>
  </si>
  <si>
    <t>Clinque</t>
  </si>
  <si>
    <t>Malavolta</t>
  </si>
  <si>
    <t>Shaikh</t>
  </si>
  <si>
    <t>Mucha</t>
  </si>
  <si>
    <t>Irvine</t>
  </si>
  <si>
    <t>Sundemo</t>
  </si>
  <si>
    <t>Yokota</t>
  </si>
  <si>
    <t>Clausen</t>
  </si>
  <si>
    <t>teen girl soccer</t>
  </si>
  <si>
    <t>Pawaksaki</t>
  </si>
  <si>
    <t>Konrath</t>
  </si>
  <si>
    <t>Churchill</t>
  </si>
  <si>
    <t>McGuine</t>
  </si>
  <si>
    <t>highschool football</t>
  </si>
  <si>
    <t>Granelli</t>
  </si>
  <si>
    <t>Mithoefer</t>
  </si>
  <si>
    <t>Ithurburn</t>
  </si>
  <si>
    <t>Kragsnaes</t>
  </si>
  <si>
    <t>Kanayama</t>
  </si>
  <si>
    <t xml:space="preserve">anabolic steroids </t>
  </si>
  <si>
    <t>Zeng</t>
  </si>
  <si>
    <t>Hauret</t>
  </si>
  <si>
    <t>Mundermann</t>
  </si>
  <si>
    <t>Wezenbeek</t>
  </si>
  <si>
    <t>Huttunen</t>
  </si>
  <si>
    <t>Borne</t>
  </si>
  <si>
    <t>Becker</t>
  </si>
  <si>
    <t>Willinger</t>
  </si>
  <si>
    <t>Hamid</t>
  </si>
  <si>
    <t>Lehman</t>
  </si>
  <si>
    <t xml:space="preserve">suicide football </t>
  </si>
  <si>
    <t>Ithurbuen</t>
  </si>
  <si>
    <t>Duchman</t>
  </si>
  <si>
    <t>Tian</t>
  </si>
  <si>
    <t>Stein</t>
  </si>
  <si>
    <t>Herzog</t>
  </si>
  <si>
    <t>Shao</t>
  </si>
  <si>
    <t>Nepple</t>
  </si>
  <si>
    <t>Mcnamara</t>
  </si>
  <si>
    <t>Jarvela</t>
  </si>
  <si>
    <t>Gaskill</t>
  </si>
  <si>
    <t>Velde</t>
  </si>
  <si>
    <t>Galloway</t>
  </si>
  <si>
    <t xml:space="preserve">kne pain female </t>
  </si>
  <si>
    <t>Maziak</t>
  </si>
  <si>
    <t>Keeley</t>
  </si>
  <si>
    <t>Karanstan</t>
  </si>
  <si>
    <t>Levins</t>
  </si>
  <si>
    <t>Kvalvaag</t>
  </si>
  <si>
    <t>Bnagdli</t>
  </si>
  <si>
    <t>Javed</t>
  </si>
  <si>
    <t>Gifstad</t>
  </si>
  <si>
    <t>Hartigan</t>
  </si>
  <si>
    <t xml:space="preserve">Injury </t>
  </si>
  <si>
    <t>Xie</t>
  </si>
  <si>
    <t>Bryan</t>
  </si>
  <si>
    <t>Lecoq</t>
  </si>
  <si>
    <t>Odowd</t>
  </si>
  <si>
    <t>Dumont</t>
  </si>
  <si>
    <t>Ricciardi</t>
  </si>
  <si>
    <t>Jildeh</t>
  </si>
  <si>
    <t>Hardwell</t>
  </si>
  <si>
    <t>Papaliodis</t>
  </si>
  <si>
    <t xml:space="preserve">Leg injury </t>
  </si>
  <si>
    <t>Harada</t>
  </si>
  <si>
    <t xml:space="preserve">Athletics </t>
  </si>
  <si>
    <t>Meghpara</t>
  </si>
  <si>
    <t>Saraswart</t>
  </si>
  <si>
    <t>ethnicity male soccer</t>
  </si>
  <si>
    <t>Suarez Ahedo</t>
  </si>
  <si>
    <t>French</t>
  </si>
  <si>
    <t>Maempei</t>
  </si>
  <si>
    <t>Fujisawa</t>
  </si>
  <si>
    <t>Hasegawa</t>
  </si>
  <si>
    <t>Gould</t>
  </si>
  <si>
    <t>Pearce</t>
  </si>
  <si>
    <t>Jacquet</t>
  </si>
  <si>
    <t>Johnsen</t>
  </si>
  <si>
    <t>Sjeean</t>
  </si>
  <si>
    <t>Suedman</t>
  </si>
  <si>
    <t>Pullen</t>
  </si>
  <si>
    <t>Thein</t>
  </si>
  <si>
    <t>Matsuura</t>
  </si>
  <si>
    <t>Jkeller</t>
  </si>
  <si>
    <t>Kaleka</t>
  </si>
  <si>
    <t>Slauterbeck</t>
  </si>
  <si>
    <t>Sadr</t>
  </si>
  <si>
    <t>Atkins</t>
  </si>
  <si>
    <t>Torrance</t>
  </si>
  <si>
    <t>Kitta</t>
  </si>
  <si>
    <t>Camathias</t>
  </si>
  <si>
    <t>Grammatopoulos</t>
  </si>
  <si>
    <t>Mordoer</t>
  </si>
  <si>
    <t>Ramkumar</t>
  </si>
  <si>
    <t>Aldrian</t>
  </si>
  <si>
    <t>Willimon</t>
  </si>
  <si>
    <t>Parada</t>
  </si>
  <si>
    <t>Feghhi</t>
  </si>
  <si>
    <t>Brambilla</t>
  </si>
  <si>
    <t>Colombet</t>
  </si>
  <si>
    <t>Trofa</t>
  </si>
  <si>
    <t>Flisig</t>
  </si>
  <si>
    <t>Tsujii</t>
  </si>
  <si>
    <t>O'Neill</t>
  </si>
  <si>
    <t>Walsh</t>
  </si>
  <si>
    <t>Navaro</t>
  </si>
  <si>
    <t>Dowling</t>
  </si>
  <si>
    <t>throwing</t>
  </si>
  <si>
    <t>Jonge</t>
  </si>
  <si>
    <t>Warth</t>
  </si>
  <si>
    <t>Atanda</t>
  </si>
  <si>
    <t>Baseball</t>
  </si>
  <si>
    <t>Hibbed</t>
  </si>
  <si>
    <t>Takenaga</t>
  </si>
  <si>
    <t>Herrington</t>
  </si>
  <si>
    <t>Bramah</t>
  </si>
  <si>
    <t>Ni</t>
  </si>
  <si>
    <t>Saxena</t>
  </si>
  <si>
    <t>Aoladeji</t>
  </si>
  <si>
    <t>Hagemans</t>
  </si>
  <si>
    <t>oral contraceptives</t>
  </si>
  <si>
    <t>Demi</t>
  </si>
  <si>
    <t>Begly</t>
  </si>
  <si>
    <t>Mascaranhas</t>
  </si>
  <si>
    <t>Pi</t>
  </si>
  <si>
    <t>Gardinier</t>
  </si>
  <si>
    <t>Men only: 33</t>
  </si>
  <si>
    <t>Galvin</t>
  </si>
  <si>
    <t>Flores</t>
  </si>
  <si>
    <t>Dekker</t>
  </si>
  <si>
    <t>Bram</t>
  </si>
  <si>
    <t>Demange</t>
  </si>
  <si>
    <t>Rodeo</t>
  </si>
  <si>
    <t>Erdle</t>
  </si>
  <si>
    <t>Lebus</t>
  </si>
  <si>
    <t>Ernstbrunner</t>
  </si>
  <si>
    <t>Mitched</t>
  </si>
  <si>
    <t>Malavotta</t>
  </si>
  <si>
    <t>Jain</t>
  </si>
  <si>
    <t>Youm</t>
  </si>
  <si>
    <t>Blonnd</t>
  </si>
  <si>
    <t>Seker</t>
  </si>
  <si>
    <t>Reaynar</t>
  </si>
  <si>
    <t>Shelbourne</t>
  </si>
  <si>
    <t>Wieser</t>
  </si>
  <si>
    <t>Beel</t>
  </si>
  <si>
    <t>Valier</t>
  </si>
  <si>
    <t>Zarkadis</t>
  </si>
  <si>
    <t>Ito</t>
  </si>
  <si>
    <t xml:space="preserve">risk injury </t>
  </si>
  <si>
    <t>Oshiba</t>
  </si>
  <si>
    <t>Nelitz</t>
  </si>
  <si>
    <t>Chauchan</t>
  </si>
  <si>
    <t>Haidamous</t>
  </si>
  <si>
    <t>Kuhns</t>
  </si>
  <si>
    <t>Middelkoop</t>
  </si>
  <si>
    <t>Sasanuma</t>
  </si>
  <si>
    <t>Ahn</t>
  </si>
  <si>
    <t>Marshal</t>
  </si>
  <si>
    <t>Men only: 31</t>
  </si>
  <si>
    <t>Wilmoth</t>
  </si>
  <si>
    <t>Ohzono</t>
  </si>
  <si>
    <t>Truntzer</t>
  </si>
  <si>
    <t>Englanded</t>
  </si>
  <si>
    <t>Tagliero</t>
  </si>
  <si>
    <t>Merkley</t>
  </si>
  <si>
    <t>Dunphy</t>
  </si>
  <si>
    <t>Bordoni</t>
  </si>
  <si>
    <t>Sobrado</t>
  </si>
  <si>
    <t>Soreide</t>
  </si>
  <si>
    <t>Tejwani</t>
  </si>
  <si>
    <t>Pedneault</t>
  </si>
  <si>
    <t>Marom</t>
  </si>
  <si>
    <t>Wyles</t>
  </si>
  <si>
    <t>Arundt</t>
  </si>
  <si>
    <t>Zellner</t>
  </si>
  <si>
    <t>Shimberg</t>
  </si>
  <si>
    <t>Moatshe</t>
  </si>
  <si>
    <t>Neilson</t>
  </si>
  <si>
    <t>Trask</t>
  </si>
  <si>
    <t>Yamada</t>
  </si>
  <si>
    <t>Youlo</t>
  </si>
  <si>
    <t>Pedersen</t>
  </si>
  <si>
    <t xml:space="preserve">Newman </t>
  </si>
  <si>
    <t>Gaunder</t>
  </si>
  <si>
    <t>Peerbooms</t>
  </si>
  <si>
    <t>Bloom</t>
  </si>
  <si>
    <t>Maldenado</t>
  </si>
  <si>
    <t>Heaps</t>
  </si>
  <si>
    <t>Fransz</t>
  </si>
  <si>
    <t>Lindanger</t>
  </si>
  <si>
    <t>Men only: 40</t>
  </si>
  <si>
    <t>Jennsen</t>
  </si>
  <si>
    <t>Davey</t>
  </si>
  <si>
    <t>Thigpen</t>
  </si>
  <si>
    <t>Baboolal</t>
  </si>
  <si>
    <t>Dimitriou</t>
  </si>
  <si>
    <t>Kaiser</t>
  </si>
  <si>
    <t>Kholinne</t>
  </si>
  <si>
    <t>Farley</t>
  </si>
  <si>
    <t>Ban de witte</t>
  </si>
  <si>
    <t>Nathani</t>
  </si>
  <si>
    <t>Matsuvra</t>
  </si>
  <si>
    <t>Haunschild</t>
  </si>
  <si>
    <t xml:space="preserve">athletics </t>
  </si>
  <si>
    <t>Manderie</t>
  </si>
  <si>
    <t xml:space="preserve">Caswell </t>
  </si>
  <si>
    <t xml:space="preserve">head impact girls </t>
  </si>
  <si>
    <t>Scanlon</t>
  </si>
  <si>
    <t>Rosinsky</t>
  </si>
  <si>
    <t>Okoroafer</t>
  </si>
  <si>
    <t>Men only: 27</t>
  </si>
  <si>
    <t>Women only: 11</t>
  </si>
  <si>
    <t>Breighner</t>
  </si>
  <si>
    <t>Mihata</t>
  </si>
  <si>
    <t>Vignos</t>
  </si>
  <si>
    <t>Ro</t>
  </si>
  <si>
    <t>Kimuras</t>
  </si>
  <si>
    <t>Bailie</t>
  </si>
  <si>
    <t>Kahan</t>
  </si>
  <si>
    <t>Mantripragada</t>
  </si>
  <si>
    <t>Grersing</t>
  </si>
  <si>
    <t>Rodgers</t>
  </si>
  <si>
    <t>Men only: 43</t>
  </si>
  <si>
    <t>Taddei</t>
  </si>
  <si>
    <t>Bernstein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</si>
</sst>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ensrud"/>
    </font>
    <font>
      <sz val="11"/>
      <color theme="1"/>
      <name val="Arita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 wrapText="1"/>
    </xf>
    <xf numFmtId="0" fontId="7" fillId="7" borderId="0" xfId="0" applyFont="1" applyFill="1" applyAlignment="1">
      <alignment horizontal="center"/>
    </xf>
    <xf numFmtId="0" fontId="9" fillId="7" borderId="0" xfId="0" applyFont="1" applyFill="1"/>
    <xf numFmtId="0" fontId="6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 wrapText="1"/>
    </xf>
    <xf numFmtId="0" fontId="0" fillId="7" borderId="0" xfId="0" applyFill="1"/>
    <xf numFmtId="0" fontId="4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6" borderId="0" xfId="0" applyFont="1" applyFill="1" applyAlignment="1">
      <alignment horizontal="center" wrapText="1"/>
    </xf>
    <xf numFmtId="164" fontId="6" fillId="6" borderId="0" xfId="0" applyNumberFormat="1" applyFont="1" applyFill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2" fontId="6" fillId="6" borderId="0" xfId="0" applyNumberFormat="1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0" fillId="13" borderId="0" xfId="0" applyFont="1" applyFill="1" applyAlignment="1">
      <alignment horizontal="center" vertical="center" wrapText="1"/>
    </xf>
    <xf numFmtId="0" fontId="10" fillId="14" borderId="0" xfId="0" applyFont="1" applyFill="1" applyAlignment="1">
      <alignment horizontal="center" vertical="center" wrapText="1"/>
    </xf>
    <xf numFmtId="0" fontId="10" fillId="15" borderId="0" xfId="0" applyFont="1" applyFill="1" applyAlignment="1">
      <alignment horizontal="center" vertical="center" wrapText="1"/>
    </xf>
    <xf numFmtId="0" fontId="10" fillId="16" borderId="0" xfId="0" applyFont="1" applyFill="1" applyAlignment="1">
      <alignment horizontal="center" vertical="center" wrapText="1"/>
    </xf>
    <xf numFmtId="0" fontId="10" fillId="17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10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 wrapText="1"/>
    </xf>
    <xf numFmtId="0" fontId="11" fillId="7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164" fontId="6" fillId="2" borderId="0" xfId="0" applyNumberFormat="1" applyFont="1" applyFill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0" fillId="18" borderId="0" xfId="0" applyFont="1" applyFill="1" applyAlignment="1">
      <alignment horizontal="center" vertical="center" wrapText="1"/>
    </xf>
    <xf numFmtId="0" fontId="2" fillId="19" borderId="0" xfId="0" applyFont="1" applyFill="1" applyAlignment="1">
      <alignment horizontal="center" vertical="center" wrapText="1"/>
    </xf>
    <xf numFmtId="0" fontId="11" fillId="17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1" fillId="2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7" borderId="0" xfId="0" applyFont="1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0" fontId="12" fillId="7" borderId="0" xfId="0" applyFont="1" applyFill="1" applyAlignment="1">
      <alignment horizontal="center" vertical="center" wrapText="1"/>
    </xf>
    <xf numFmtId="0" fontId="12" fillId="16" borderId="0" xfId="0" applyFont="1" applyFill="1" applyAlignment="1">
      <alignment horizontal="center" vertical="center" wrapText="1"/>
    </xf>
    <xf numFmtId="0" fontId="12" fillId="13" borderId="0" xfId="0" applyFont="1" applyFill="1" applyAlignment="1">
      <alignment horizontal="center" vertical="center" wrapText="1"/>
    </xf>
    <xf numFmtId="0" fontId="12" fillId="15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wrapText="1"/>
    </xf>
    <xf numFmtId="3" fontId="0" fillId="0" borderId="0" xfId="0" applyNumberFormat="1" applyFont="1" applyFill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0" fillId="2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 wrapText="1"/>
    </xf>
    <xf numFmtId="0" fontId="12" fillId="16" borderId="0" xfId="0" applyFont="1" applyFill="1" applyBorder="1" applyAlignment="1">
      <alignment horizontal="center" vertical="center" wrapText="1"/>
    </xf>
    <xf numFmtId="0" fontId="10" fillId="13" borderId="0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 wrapText="1"/>
    </xf>
    <xf numFmtId="0" fontId="11" fillId="17" borderId="0" xfId="0" applyFont="1" applyFill="1" applyBorder="1" applyAlignment="1">
      <alignment horizontal="center" vertical="center" wrapText="1"/>
    </xf>
    <xf numFmtId="0" fontId="11" fillId="2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7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1" fillId="7" borderId="0" xfId="0" applyFont="1" applyFill="1" applyBorder="1" applyAlignment="1">
      <alignment horizontal="center" wrapText="1"/>
    </xf>
    <xf numFmtId="0" fontId="0" fillId="7" borderId="0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0" fillId="18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YS%20Review%20/Analysis/Review_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J Sp Sci"/>
      <sheetName val="Med Sci Sp Ex"/>
      <sheetName val="Sp Sci Med"/>
      <sheetName val="J Phys"/>
      <sheetName val="BJSM"/>
      <sheetName val="AJSM"/>
      <sheetName val="Sheet1"/>
    </sheetNames>
    <sheetDataSet>
      <sheetData sheetId="0"/>
      <sheetData sheetId="1">
        <row r="242">
          <cell r="B242">
            <v>2014</v>
          </cell>
          <cell r="D242">
            <v>2015</v>
          </cell>
          <cell r="E242">
            <v>2016</v>
          </cell>
          <cell r="F242">
            <v>2017</v>
          </cell>
          <cell r="G242">
            <v>2018</v>
          </cell>
          <cell r="H242">
            <v>2019</v>
          </cell>
        </row>
        <row r="243">
          <cell r="A243" t="str">
            <v>Female</v>
          </cell>
          <cell r="B243">
            <v>53</v>
          </cell>
          <cell r="D243">
            <v>57</v>
          </cell>
          <cell r="E243">
            <v>49</v>
          </cell>
          <cell r="F243">
            <v>53</v>
          </cell>
          <cell r="G243">
            <v>72</v>
          </cell>
          <cell r="H243">
            <v>58</v>
          </cell>
        </row>
        <row r="244">
          <cell r="A244" t="str">
            <v>Male</v>
          </cell>
          <cell r="B244">
            <v>47</v>
          </cell>
          <cell r="D244">
            <v>43</v>
          </cell>
          <cell r="E244">
            <v>51</v>
          </cell>
          <cell r="F244">
            <v>48</v>
          </cell>
          <cell r="G244">
            <v>28</v>
          </cell>
          <cell r="H244">
            <v>42</v>
          </cell>
        </row>
        <row r="255">
          <cell r="P255">
            <v>2014</v>
          </cell>
          <cell r="Q255">
            <v>2015</v>
          </cell>
          <cell r="R255">
            <v>2016</v>
          </cell>
          <cell r="S255">
            <v>2017</v>
          </cell>
          <cell r="T255">
            <v>2018</v>
          </cell>
          <cell r="V255">
            <v>2019</v>
          </cell>
        </row>
        <row r="256">
          <cell r="N256" t="str">
            <v>Female</v>
          </cell>
          <cell r="P256">
            <v>24</v>
          </cell>
          <cell r="Q256">
            <v>22</v>
          </cell>
          <cell r="R256">
            <v>20</v>
          </cell>
          <cell r="S256">
            <v>24</v>
          </cell>
          <cell r="T256">
            <v>1</v>
          </cell>
          <cell r="V256">
            <v>17</v>
          </cell>
        </row>
        <row r="257">
          <cell r="N257" t="str">
            <v>Male</v>
          </cell>
          <cell r="P257">
            <v>76</v>
          </cell>
          <cell r="Q257">
            <v>86</v>
          </cell>
          <cell r="R257">
            <v>65</v>
          </cell>
          <cell r="S257">
            <v>75</v>
          </cell>
          <cell r="T257">
            <v>73</v>
          </cell>
          <cell r="V257">
            <v>68</v>
          </cell>
        </row>
      </sheetData>
      <sheetData sheetId="2">
        <row r="116">
          <cell r="D116">
            <v>2014</v>
          </cell>
          <cell r="E116">
            <v>2015</v>
          </cell>
          <cell r="F116">
            <v>2016</v>
          </cell>
          <cell r="G116">
            <v>2017</v>
          </cell>
          <cell r="H116">
            <v>2018</v>
          </cell>
          <cell r="J116">
            <v>2019</v>
          </cell>
          <cell r="W116">
            <v>2014</v>
          </cell>
          <cell r="X116">
            <v>2015</v>
          </cell>
          <cell r="Y116">
            <v>2016</v>
          </cell>
          <cell r="Z116">
            <v>2017</v>
          </cell>
          <cell r="AB116">
            <v>2018</v>
          </cell>
          <cell r="AC116">
            <v>2019</v>
          </cell>
        </row>
        <row r="117">
          <cell r="B117" t="str">
            <v>Female</v>
          </cell>
          <cell r="D117">
            <v>47</v>
          </cell>
          <cell r="E117">
            <v>4</v>
          </cell>
          <cell r="F117">
            <v>46</v>
          </cell>
          <cell r="G117">
            <v>43</v>
          </cell>
          <cell r="H117">
            <v>17</v>
          </cell>
          <cell r="J117">
            <v>50</v>
          </cell>
          <cell r="V117" t="str">
            <v>Female</v>
          </cell>
          <cell r="W117">
            <v>10</v>
          </cell>
          <cell r="X117">
            <v>3</v>
          </cell>
          <cell r="Y117">
            <v>7</v>
          </cell>
          <cell r="Z117">
            <v>4</v>
          </cell>
          <cell r="AB117">
            <v>9</v>
          </cell>
          <cell r="AC117">
            <v>7</v>
          </cell>
        </row>
        <row r="118">
          <cell r="B118" t="str">
            <v>Male</v>
          </cell>
          <cell r="D118">
            <v>53</v>
          </cell>
          <cell r="E118">
            <v>96</v>
          </cell>
          <cell r="F118">
            <v>54</v>
          </cell>
          <cell r="G118">
            <v>57</v>
          </cell>
          <cell r="H118">
            <v>83</v>
          </cell>
          <cell r="J118">
            <v>50</v>
          </cell>
          <cell r="V118" t="str">
            <v>Male</v>
          </cell>
          <cell r="W118">
            <v>62</v>
          </cell>
          <cell r="X118">
            <v>36</v>
          </cell>
          <cell r="Y118">
            <v>39</v>
          </cell>
          <cell r="Z118">
            <v>41</v>
          </cell>
          <cell r="AB118">
            <v>39</v>
          </cell>
          <cell r="AC118">
            <v>22</v>
          </cell>
        </row>
      </sheetData>
      <sheetData sheetId="3">
        <row r="70">
          <cell r="Q70">
            <v>2014</v>
          </cell>
          <cell r="R70">
            <v>2015</v>
          </cell>
          <cell r="S70">
            <v>2016</v>
          </cell>
          <cell r="T70">
            <v>2017</v>
          </cell>
          <cell r="V70">
            <v>2018</v>
          </cell>
          <cell r="W70">
            <v>2019</v>
          </cell>
        </row>
        <row r="71">
          <cell r="D71">
            <v>2014</v>
          </cell>
          <cell r="E71">
            <v>2015</v>
          </cell>
          <cell r="F71">
            <v>2016</v>
          </cell>
          <cell r="G71">
            <v>2017</v>
          </cell>
          <cell r="H71">
            <v>2018</v>
          </cell>
          <cell r="J71">
            <v>2019</v>
          </cell>
          <cell r="P71" t="str">
            <v>Female only</v>
          </cell>
          <cell r="Q71">
            <v>0</v>
          </cell>
          <cell r="R71">
            <v>3</v>
          </cell>
          <cell r="S71">
            <v>1</v>
          </cell>
          <cell r="T71">
            <v>4</v>
          </cell>
          <cell r="V71">
            <v>3</v>
          </cell>
          <cell r="W71">
            <v>6</v>
          </cell>
        </row>
        <row r="72">
          <cell r="B72" t="str">
            <v>Female</v>
          </cell>
          <cell r="D72">
            <v>31.5</v>
          </cell>
          <cell r="E72">
            <v>36.799999999999997</v>
          </cell>
          <cell r="F72">
            <v>28.5</v>
          </cell>
          <cell r="G72">
            <v>41.9</v>
          </cell>
          <cell r="H72">
            <v>34.799999999999997</v>
          </cell>
          <cell r="J72">
            <v>42.6</v>
          </cell>
          <cell r="P72" t="str">
            <v>Male  Only</v>
          </cell>
          <cell r="Q72">
            <v>13</v>
          </cell>
          <cell r="R72">
            <v>27</v>
          </cell>
          <cell r="S72">
            <v>24</v>
          </cell>
          <cell r="T72">
            <v>14</v>
          </cell>
          <cell r="V72">
            <v>25</v>
          </cell>
          <cell r="W72">
            <v>15</v>
          </cell>
        </row>
        <row r="73">
          <cell r="B73" t="str">
            <v>Male</v>
          </cell>
          <cell r="D73">
            <v>68.5</v>
          </cell>
          <cell r="E73">
            <v>63.2</v>
          </cell>
          <cell r="F73">
            <v>71.5</v>
          </cell>
          <cell r="G73">
            <v>58.1</v>
          </cell>
          <cell r="H73">
            <v>64.5</v>
          </cell>
          <cell r="J73">
            <v>57.4</v>
          </cell>
        </row>
      </sheetData>
      <sheetData sheetId="4">
        <row r="89">
          <cell r="R89">
            <v>2014</v>
          </cell>
          <cell r="S89">
            <v>2015</v>
          </cell>
          <cell r="T89">
            <v>2016</v>
          </cell>
          <cell r="V89">
            <v>2017</v>
          </cell>
          <cell r="W89">
            <v>2018</v>
          </cell>
          <cell r="X89">
            <v>2019</v>
          </cell>
          <cell r="AQ89">
            <v>2019</v>
          </cell>
        </row>
        <row r="90">
          <cell r="Q90" t="str">
            <v>Female</v>
          </cell>
          <cell r="R90">
            <v>45.9</v>
          </cell>
          <cell r="S90">
            <v>7.7</v>
          </cell>
          <cell r="T90">
            <v>59.5</v>
          </cell>
          <cell r="V90">
            <v>45.7</v>
          </cell>
          <cell r="W90">
            <v>31.5</v>
          </cell>
          <cell r="X90">
            <v>22.4</v>
          </cell>
          <cell r="AQ90">
            <v>6</v>
          </cell>
        </row>
        <row r="91">
          <cell r="Q91" t="str">
            <v>Male</v>
          </cell>
          <cell r="R91">
            <v>54.1</v>
          </cell>
          <cell r="S91">
            <v>92.3</v>
          </cell>
          <cell r="T91">
            <v>40.5</v>
          </cell>
          <cell r="V91">
            <v>54.3</v>
          </cell>
          <cell r="W91">
            <v>67.3</v>
          </cell>
          <cell r="X91">
            <v>77.599999999999994</v>
          </cell>
          <cell r="AQ91">
            <v>15</v>
          </cell>
        </row>
      </sheetData>
      <sheetData sheetId="5">
        <row r="248">
          <cell r="D248">
            <v>2014</v>
          </cell>
          <cell r="E248">
            <v>2015</v>
          </cell>
          <cell r="F248">
            <v>2016</v>
          </cell>
          <cell r="G248">
            <v>2017</v>
          </cell>
          <cell r="H248">
            <v>2018</v>
          </cell>
          <cell r="J248">
            <v>2019</v>
          </cell>
          <cell r="S248">
            <v>2014</v>
          </cell>
          <cell r="T248">
            <v>2015</v>
          </cell>
          <cell r="V248">
            <v>2016</v>
          </cell>
          <cell r="W248">
            <v>2017</v>
          </cell>
          <cell r="X248">
            <v>2018</v>
          </cell>
          <cell r="Y248">
            <v>2019</v>
          </cell>
        </row>
        <row r="249">
          <cell r="B249" t="str">
            <v>Female</v>
          </cell>
          <cell r="D249">
            <v>25.8</v>
          </cell>
          <cell r="E249">
            <v>45.6</v>
          </cell>
          <cell r="F249">
            <v>31.8</v>
          </cell>
          <cell r="G249">
            <v>36</v>
          </cell>
          <cell r="H249">
            <v>44.8</v>
          </cell>
          <cell r="J249">
            <v>27.5</v>
          </cell>
          <cell r="R249" t="str">
            <v>Female only</v>
          </cell>
          <cell r="S249">
            <v>6</v>
          </cell>
          <cell r="T249">
            <v>5</v>
          </cell>
          <cell r="V249">
            <v>8</v>
          </cell>
          <cell r="W249">
            <v>11</v>
          </cell>
          <cell r="X249">
            <v>3</v>
          </cell>
          <cell r="Y249">
            <v>6</v>
          </cell>
        </row>
        <row r="250">
          <cell r="B250" t="str">
            <v>Male</v>
          </cell>
          <cell r="D250">
            <v>74.099999999999994</v>
          </cell>
          <cell r="E250">
            <v>54.4</v>
          </cell>
          <cell r="F250">
            <v>68.2</v>
          </cell>
          <cell r="G250">
            <v>64</v>
          </cell>
          <cell r="H250">
            <v>55.2</v>
          </cell>
          <cell r="J250">
            <v>72.5</v>
          </cell>
          <cell r="R250" t="str">
            <v>Male  Only</v>
          </cell>
          <cell r="S250">
            <v>31</v>
          </cell>
          <cell r="T250">
            <v>33</v>
          </cell>
          <cell r="V250">
            <v>40</v>
          </cell>
          <cell r="W250">
            <v>27</v>
          </cell>
          <cell r="X250">
            <v>34</v>
          </cell>
          <cell r="Y250">
            <v>43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3D5A8-B355-C943-9435-302B30B31384}">
  <dimension ref="A1:AA51"/>
  <sheetViews>
    <sheetView topLeftCell="A2" zoomScale="61" zoomScaleNormal="69" workbookViewId="0">
      <selection activeCell="N30" sqref="N30"/>
    </sheetView>
  </sheetViews>
  <sheetFormatPr baseColWidth="10" defaultRowHeight="16"/>
  <cols>
    <col min="1" max="1" width="10.83203125" style="128"/>
    <col min="2" max="2" width="12.83203125" style="128" customWidth="1"/>
    <col min="3" max="3" width="13.83203125" style="128" customWidth="1"/>
    <col min="4" max="11" width="10.83203125" style="128"/>
    <col min="12" max="16" width="10.83203125" style="3"/>
    <col min="17" max="17" width="13" style="3" bestFit="1" customWidth="1"/>
    <col min="18" max="19" width="10.83203125" style="3"/>
    <col min="20" max="27" width="10.83203125" style="1"/>
  </cols>
  <sheetData>
    <row r="1" spans="1:19" s="1" customFormat="1">
      <c r="A1" s="3"/>
      <c r="B1" s="3"/>
      <c r="C1" s="3"/>
      <c r="D1" s="3"/>
      <c r="E1" s="3"/>
      <c r="F1" s="3"/>
      <c r="G1" s="3"/>
      <c r="H1" s="3"/>
      <c r="I1" s="3"/>
      <c r="J1" s="3"/>
      <c r="K1" s="127"/>
      <c r="L1" s="3"/>
      <c r="M1" s="3"/>
      <c r="N1" s="3"/>
      <c r="O1" s="3"/>
      <c r="P1" s="3"/>
      <c r="Q1" s="3"/>
      <c r="R1" s="3"/>
      <c r="S1" s="3"/>
    </row>
    <row r="2" spans="1:19" customFormat="1">
      <c r="A2" s="128"/>
      <c r="B2" s="128"/>
      <c r="C2" s="127"/>
      <c r="D2" s="129" t="s">
        <v>0</v>
      </c>
      <c r="E2" s="129">
        <v>2016</v>
      </c>
      <c r="F2" s="129">
        <v>2017</v>
      </c>
      <c r="G2" s="129">
        <v>2018</v>
      </c>
      <c r="H2" s="129">
        <v>2019</v>
      </c>
      <c r="I2" s="129">
        <v>2020</v>
      </c>
      <c r="J2" s="128"/>
      <c r="K2" s="127"/>
      <c r="L2" s="3"/>
      <c r="M2" s="3"/>
      <c r="N2" s="3"/>
      <c r="O2" s="3"/>
      <c r="P2" s="3"/>
      <c r="Q2" s="3"/>
      <c r="R2" s="3"/>
      <c r="S2" s="3"/>
    </row>
    <row r="3" spans="1:19" customFormat="1" ht="34">
      <c r="A3" s="128"/>
      <c r="B3" s="128"/>
      <c r="C3" s="130" t="s">
        <v>1</v>
      </c>
      <c r="D3" s="128">
        <f t="shared" ref="D3:I3" si="0">D4+D5+D6+D8</f>
        <v>740</v>
      </c>
      <c r="E3" s="128">
        <f t="shared" si="0"/>
        <v>588</v>
      </c>
      <c r="F3" s="128">
        <f t="shared" si="0"/>
        <v>595</v>
      </c>
      <c r="G3" s="128">
        <f t="shared" si="0"/>
        <v>507</v>
      </c>
      <c r="H3" s="128">
        <f t="shared" si="0"/>
        <v>482</v>
      </c>
      <c r="I3" s="128">
        <f t="shared" si="0"/>
        <v>293</v>
      </c>
      <c r="J3" s="135">
        <f>SUM(D3:I3)</f>
        <v>3205</v>
      </c>
      <c r="K3" s="127"/>
      <c r="L3" s="3"/>
      <c r="M3" s="3"/>
      <c r="N3" s="127"/>
      <c r="O3" s="136" t="s">
        <v>16</v>
      </c>
      <c r="P3" s="136" t="s">
        <v>17</v>
      </c>
      <c r="Q3" s="136" t="s">
        <v>18</v>
      </c>
      <c r="R3" s="136" t="s">
        <v>19</v>
      </c>
      <c r="S3" s="136" t="s">
        <v>20</v>
      </c>
    </row>
    <row r="4" spans="1:19" customFormat="1">
      <c r="A4" s="131" t="s">
        <v>2</v>
      </c>
      <c r="B4" s="131"/>
      <c r="C4" s="129" t="s">
        <v>3</v>
      </c>
      <c r="D4" s="128">
        <v>182</v>
      </c>
      <c r="E4" s="128">
        <v>56</v>
      </c>
      <c r="F4" s="128">
        <v>38</v>
      </c>
      <c r="G4" s="128">
        <v>33</v>
      </c>
      <c r="H4" s="128">
        <v>29</v>
      </c>
      <c r="I4" s="128">
        <v>0</v>
      </c>
      <c r="J4" s="135">
        <f t="shared" ref="J4:J8" si="1">SUM(D4:I4)</f>
        <v>338</v>
      </c>
      <c r="K4" s="127"/>
      <c r="L4" s="3"/>
      <c r="M4" s="3"/>
      <c r="N4" s="119"/>
      <c r="O4" s="3">
        <f>J3</f>
        <v>3205</v>
      </c>
      <c r="P4" s="3">
        <f>J5</f>
        <v>1334</v>
      </c>
      <c r="Q4" s="3">
        <f>SUM(J4,J6)</f>
        <v>1443</v>
      </c>
      <c r="R4" s="3">
        <f>J7</f>
        <v>2777</v>
      </c>
      <c r="S4" s="3">
        <f t="shared" ref="S4:S9" si="2">O4-R4</f>
        <v>428</v>
      </c>
    </row>
    <row r="5" spans="1:19" customFormat="1">
      <c r="A5" s="131"/>
      <c r="B5" s="131"/>
      <c r="C5" s="129" t="s">
        <v>4</v>
      </c>
      <c r="D5" s="128">
        <v>239</v>
      </c>
      <c r="E5" s="128">
        <v>315</v>
      </c>
      <c r="F5" s="128">
        <v>276</v>
      </c>
      <c r="G5" s="128">
        <v>247</v>
      </c>
      <c r="H5" s="128">
        <v>207</v>
      </c>
      <c r="I5" s="128">
        <v>50</v>
      </c>
      <c r="J5" s="135">
        <f t="shared" si="1"/>
        <v>1334</v>
      </c>
      <c r="K5" s="127"/>
      <c r="L5" s="3"/>
      <c r="M5" s="3"/>
      <c r="N5" s="3"/>
      <c r="O5" s="3">
        <f>K12</f>
        <v>1186</v>
      </c>
      <c r="P5" s="3">
        <f>K13</f>
        <v>574</v>
      </c>
      <c r="Q5" s="3">
        <f>K14</f>
        <v>154</v>
      </c>
      <c r="R5" s="3">
        <f>K15</f>
        <v>728</v>
      </c>
      <c r="S5" s="3">
        <f t="shared" si="2"/>
        <v>458</v>
      </c>
    </row>
    <row r="6" spans="1:19" customFormat="1">
      <c r="A6" s="128"/>
      <c r="B6" s="128"/>
      <c r="C6" s="129" t="s">
        <v>5</v>
      </c>
      <c r="D6" s="128">
        <v>215</v>
      </c>
      <c r="E6" s="128">
        <v>161</v>
      </c>
      <c r="F6" s="128">
        <v>226</v>
      </c>
      <c r="G6" s="128">
        <v>176</v>
      </c>
      <c r="H6" s="128">
        <v>174</v>
      </c>
      <c r="I6" s="128">
        <v>153</v>
      </c>
      <c r="J6" s="135">
        <f t="shared" si="1"/>
        <v>1105</v>
      </c>
      <c r="K6" s="128"/>
      <c r="L6" s="3"/>
      <c r="M6" s="3"/>
      <c r="N6" s="3"/>
      <c r="O6" s="3">
        <f>K20</f>
        <v>2492</v>
      </c>
      <c r="P6" s="3">
        <f>K21</f>
        <v>228</v>
      </c>
      <c r="Q6" s="3">
        <f>K22</f>
        <v>698</v>
      </c>
      <c r="R6" s="3">
        <f>K23</f>
        <v>926</v>
      </c>
      <c r="S6" s="3">
        <f t="shared" si="2"/>
        <v>1566</v>
      </c>
    </row>
    <row r="7" spans="1:19" customFormat="1">
      <c r="A7" s="128"/>
      <c r="B7" s="128"/>
      <c r="C7" s="129" t="s">
        <v>6</v>
      </c>
      <c r="D7" s="128">
        <f>SUM(D4:D6)</f>
        <v>636</v>
      </c>
      <c r="E7" s="128">
        <f t="shared" ref="E7:H7" si="3">SUM(E4:E6)</f>
        <v>532</v>
      </c>
      <c r="F7" s="128">
        <f t="shared" si="3"/>
        <v>540</v>
      </c>
      <c r="G7" s="128">
        <f t="shared" si="3"/>
        <v>456</v>
      </c>
      <c r="H7" s="128">
        <f t="shared" si="3"/>
        <v>410</v>
      </c>
      <c r="I7" s="128">
        <f>SUM(I4:I6)</f>
        <v>203</v>
      </c>
      <c r="J7" s="135">
        <f t="shared" si="1"/>
        <v>2777</v>
      </c>
      <c r="K7" s="128"/>
      <c r="L7" s="3"/>
      <c r="M7" s="3"/>
      <c r="N7" s="3"/>
      <c r="O7" s="3">
        <f>K29</f>
        <v>569</v>
      </c>
      <c r="P7" s="3">
        <f>K30</f>
        <v>68</v>
      </c>
      <c r="Q7" s="3">
        <f>K31</f>
        <v>63</v>
      </c>
      <c r="R7" s="3">
        <f>K32</f>
        <v>118</v>
      </c>
      <c r="S7" s="3">
        <f t="shared" si="2"/>
        <v>451</v>
      </c>
    </row>
    <row r="8" spans="1:19" customFormat="1">
      <c r="A8" s="128"/>
      <c r="B8" s="128"/>
      <c r="C8" s="129" t="s">
        <v>7</v>
      </c>
      <c r="D8" s="128">
        <v>104</v>
      </c>
      <c r="E8" s="128">
        <v>56</v>
      </c>
      <c r="F8" s="128">
        <v>55</v>
      </c>
      <c r="G8" s="128">
        <v>51</v>
      </c>
      <c r="H8" s="128">
        <v>72</v>
      </c>
      <c r="I8" s="128">
        <v>90</v>
      </c>
      <c r="J8" s="135">
        <f t="shared" si="1"/>
        <v>428</v>
      </c>
      <c r="K8" s="128"/>
      <c r="L8" s="3"/>
      <c r="M8" s="3"/>
      <c r="N8" s="3"/>
      <c r="O8" s="3">
        <f>K38</f>
        <v>1816</v>
      </c>
      <c r="P8" s="3">
        <f>K39</f>
        <v>91</v>
      </c>
      <c r="Q8" s="3">
        <f>K40</f>
        <v>168</v>
      </c>
      <c r="R8" s="3">
        <f>K41</f>
        <v>259</v>
      </c>
      <c r="S8" s="3">
        <f t="shared" si="2"/>
        <v>1557</v>
      </c>
    </row>
    <row r="9" spans="1:19" customFormat="1" ht="17" thickBo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3"/>
      <c r="M9" s="3"/>
      <c r="N9" s="3"/>
      <c r="O9" s="137">
        <f>K47</f>
        <v>902</v>
      </c>
      <c r="P9" s="137">
        <f>K48</f>
        <v>116</v>
      </c>
      <c r="Q9" s="137">
        <f>K49</f>
        <v>54</v>
      </c>
      <c r="R9" s="137">
        <f>K50</f>
        <v>170</v>
      </c>
      <c r="S9" s="137">
        <f t="shared" si="2"/>
        <v>732</v>
      </c>
    </row>
    <row r="10" spans="1:19" ht="17" thickTop="1">
      <c r="O10" s="3">
        <f>SUM(O4:O9)</f>
        <v>10170</v>
      </c>
      <c r="P10" s="3">
        <f>SUM(P4:P9)</f>
        <v>2411</v>
      </c>
      <c r="Q10" s="3">
        <f>SUM(Q4:Q9)</f>
        <v>2580</v>
      </c>
      <c r="R10" s="3">
        <f>SUM(R4:R9)</f>
        <v>4978</v>
      </c>
      <c r="S10" s="3">
        <f>SUM(S4:S9)</f>
        <v>5192</v>
      </c>
    </row>
    <row r="11" spans="1:19" customFormat="1">
      <c r="A11" s="128"/>
      <c r="B11" s="128"/>
      <c r="C11" s="132"/>
      <c r="D11" s="133">
        <v>2014</v>
      </c>
      <c r="E11" s="133">
        <v>2015</v>
      </c>
      <c r="F11" s="133">
        <v>2016</v>
      </c>
      <c r="G11" s="133">
        <v>2017</v>
      </c>
      <c r="H11" s="133">
        <v>2018</v>
      </c>
      <c r="I11" s="133">
        <v>2019</v>
      </c>
      <c r="J11" s="129">
        <v>2020</v>
      </c>
      <c r="K11" s="128"/>
      <c r="L11" s="3"/>
      <c r="M11" s="3"/>
      <c r="N11" s="3"/>
      <c r="O11" s="3"/>
      <c r="P11" s="3"/>
      <c r="Q11" s="3"/>
      <c r="R11" s="3"/>
      <c r="S11" s="3"/>
    </row>
    <row r="12" spans="1:19" customFormat="1">
      <c r="A12" s="128"/>
      <c r="B12" s="128"/>
      <c r="C12" s="133" t="s">
        <v>8</v>
      </c>
      <c r="D12" s="128">
        <f>D13+D14+D16</f>
        <v>230</v>
      </c>
      <c r="E12" s="128">
        <f>SUM(E16,E14,E13)</f>
        <v>194</v>
      </c>
      <c r="F12" s="128">
        <v>148</v>
      </c>
      <c r="G12" s="128">
        <f>SUM(G14,G13,G16)</f>
        <v>234</v>
      </c>
      <c r="H12" s="128">
        <f>SUM(H16,H14,H13)</f>
        <v>137</v>
      </c>
      <c r="I12" s="128">
        <f>SUM(I16,I14,I13)</f>
        <v>126</v>
      </c>
      <c r="J12" s="128">
        <f>SUM(J16,J14,J13)</f>
        <v>117</v>
      </c>
      <c r="K12" s="135">
        <f>SUM(D12:J12)</f>
        <v>1186</v>
      </c>
      <c r="L12" s="3"/>
      <c r="M12" s="3"/>
      <c r="N12" s="3"/>
      <c r="O12" s="3"/>
      <c r="P12" s="3"/>
      <c r="Q12" s="3"/>
      <c r="R12" s="3"/>
      <c r="S12" s="3"/>
    </row>
    <row r="13" spans="1:19" customFormat="1">
      <c r="A13" s="131" t="s">
        <v>9</v>
      </c>
      <c r="B13" s="131"/>
      <c r="C13" s="133" t="s">
        <v>4</v>
      </c>
      <c r="D13" s="128">
        <v>86</v>
      </c>
      <c r="E13" s="128">
        <v>95</v>
      </c>
      <c r="F13" s="128">
        <v>63</v>
      </c>
      <c r="G13" s="128">
        <v>146</v>
      </c>
      <c r="H13" s="128">
        <v>61</v>
      </c>
      <c r="I13" s="128">
        <v>59</v>
      </c>
      <c r="J13" s="128">
        <v>64</v>
      </c>
      <c r="K13" s="135">
        <f>SUM(D13:J13)</f>
        <v>574</v>
      </c>
      <c r="L13" s="3"/>
      <c r="M13" s="3"/>
      <c r="N13" s="3"/>
      <c r="O13" s="3"/>
      <c r="P13" s="3"/>
      <c r="Q13" s="3"/>
      <c r="R13" s="3"/>
      <c r="S13" s="3"/>
    </row>
    <row r="14" spans="1:19" customFormat="1">
      <c r="A14" s="127"/>
      <c r="B14" s="127"/>
      <c r="C14" s="133" t="s">
        <v>10</v>
      </c>
      <c r="D14" s="128">
        <v>31</v>
      </c>
      <c r="E14" s="128">
        <v>22</v>
      </c>
      <c r="F14" s="128">
        <v>20</v>
      </c>
      <c r="G14" s="128">
        <v>38</v>
      </c>
      <c r="H14" s="128">
        <v>23</v>
      </c>
      <c r="I14" s="128">
        <v>14</v>
      </c>
      <c r="J14" s="128">
        <v>6</v>
      </c>
      <c r="K14" s="135">
        <f>SUM(D14:J14)</f>
        <v>154</v>
      </c>
      <c r="L14" s="3"/>
      <c r="M14" s="3"/>
      <c r="N14" s="3"/>
      <c r="O14" s="3"/>
      <c r="P14" s="3"/>
      <c r="Q14" s="3"/>
      <c r="R14" s="3"/>
      <c r="S14" s="3"/>
    </row>
    <row r="15" spans="1:19" customFormat="1">
      <c r="A15" s="127"/>
      <c r="B15" s="127"/>
      <c r="C15" s="133" t="s">
        <v>6</v>
      </c>
      <c r="D15" s="128">
        <f>SUM(D13:D14)</f>
        <v>117</v>
      </c>
      <c r="E15" s="128">
        <f>SUM(E13:E14)</f>
        <v>117</v>
      </c>
      <c r="F15" s="128">
        <v>83</v>
      </c>
      <c r="G15" s="128">
        <f>SUM(G13:G14)</f>
        <v>184</v>
      </c>
      <c r="H15" s="128">
        <f>SUM(H13:H14)</f>
        <v>84</v>
      </c>
      <c r="I15" s="128">
        <f>SUM(I13:I14)</f>
        <v>73</v>
      </c>
      <c r="J15" s="128">
        <f>SUM(J13:J14)</f>
        <v>70</v>
      </c>
      <c r="K15" s="135">
        <f>SUM(D15:J15)</f>
        <v>728</v>
      </c>
      <c r="L15" s="3"/>
      <c r="M15" s="3"/>
      <c r="N15" s="3"/>
      <c r="O15" s="3"/>
      <c r="P15" s="3"/>
      <c r="Q15" s="3"/>
      <c r="R15" s="3"/>
      <c r="S15" s="3"/>
    </row>
    <row r="16" spans="1:19" customFormat="1">
      <c r="A16" s="128"/>
      <c r="B16" s="128"/>
      <c r="C16" s="133" t="s">
        <v>7</v>
      </c>
      <c r="D16" s="128">
        <v>113</v>
      </c>
      <c r="E16" s="128">
        <v>77</v>
      </c>
      <c r="F16" s="128">
        <v>65</v>
      </c>
      <c r="G16" s="128">
        <v>50</v>
      </c>
      <c r="H16" s="128">
        <v>53</v>
      </c>
      <c r="I16" s="128">
        <v>53</v>
      </c>
      <c r="J16" s="128">
        <v>47</v>
      </c>
      <c r="K16" s="135">
        <f>SUM(D16:J16)</f>
        <v>458</v>
      </c>
      <c r="L16" s="3"/>
      <c r="M16" s="3"/>
      <c r="N16" s="3"/>
      <c r="O16" s="3"/>
      <c r="P16" s="3"/>
      <c r="Q16" s="3"/>
      <c r="R16" s="3"/>
      <c r="S16" s="3"/>
    </row>
    <row r="17" spans="1:19" customFormat="1">
      <c r="A17" s="128"/>
      <c r="B17" s="128"/>
      <c r="C17" s="132"/>
      <c r="D17" s="128"/>
      <c r="E17" s="128"/>
      <c r="F17" s="128"/>
      <c r="G17" s="128"/>
      <c r="H17" s="128"/>
      <c r="I17" s="128"/>
      <c r="J17" s="128"/>
      <c r="K17" s="128"/>
      <c r="L17" s="3"/>
      <c r="M17" s="3"/>
      <c r="N17" s="3"/>
      <c r="O17" s="3"/>
      <c r="P17" s="3"/>
      <c r="Q17" s="128"/>
      <c r="R17" s="128"/>
      <c r="S17" s="128"/>
    </row>
    <row r="18" spans="1:19" customFormat="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3"/>
      <c r="M18" s="3"/>
      <c r="N18" s="3"/>
      <c r="O18" s="3"/>
      <c r="P18" s="3" t="s">
        <v>11</v>
      </c>
      <c r="Q18" s="128"/>
      <c r="R18" s="128"/>
      <c r="S18" s="128"/>
    </row>
    <row r="19" spans="1:19" customFormat="1">
      <c r="A19" s="128"/>
      <c r="B19" s="128"/>
      <c r="C19" s="132"/>
      <c r="D19" s="133">
        <v>2014</v>
      </c>
      <c r="E19" s="133">
        <v>2015</v>
      </c>
      <c r="F19" s="133">
        <v>2016</v>
      </c>
      <c r="G19" s="133">
        <v>2017</v>
      </c>
      <c r="H19" s="133">
        <v>2018</v>
      </c>
      <c r="I19" s="133">
        <v>2019</v>
      </c>
      <c r="J19" s="129">
        <v>2020</v>
      </c>
      <c r="K19" s="128"/>
      <c r="L19" s="3"/>
      <c r="M19" s="3"/>
      <c r="N19" s="3"/>
      <c r="O19" s="3"/>
      <c r="P19" s="3"/>
      <c r="Q19" s="128"/>
      <c r="R19" s="128"/>
      <c r="S19" s="128"/>
    </row>
    <row r="20" spans="1:19" customFormat="1">
      <c r="A20" s="128"/>
      <c r="B20" s="128"/>
      <c r="C20" s="133" t="s">
        <v>8</v>
      </c>
      <c r="D20" s="128">
        <f>SUM(D23:D24)</f>
        <v>330</v>
      </c>
      <c r="E20" s="128">
        <f t="shared" ref="E20:J20" si="4">SUM(E23:E24)</f>
        <v>353</v>
      </c>
      <c r="F20" s="128">
        <f t="shared" si="4"/>
        <v>367</v>
      </c>
      <c r="G20" s="128">
        <f t="shared" si="4"/>
        <v>358</v>
      </c>
      <c r="H20" s="128">
        <f t="shared" si="4"/>
        <v>366</v>
      </c>
      <c r="I20" s="128">
        <f t="shared" si="4"/>
        <v>374</v>
      </c>
      <c r="J20" s="128">
        <f t="shared" si="4"/>
        <v>344</v>
      </c>
      <c r="K20" s="135">
        <f>SUM(D20:J20)</f>
        <v>2492</v>
      </c>
      <c r="L20" s="3"/>
      <c r="M20" s="3"/>
      <c r="N20" s="3"/>
      <c r="O20" s="3"/>
      <c r="P20" s="3"/>
      <c r="Q20" s="128"/>
      <c r="R20" s="128"/>
      <c r="S20" s="128"/>
    </row>
    <row r="21" spans="1:19" customFormat="1">
      <c r="A21" s="131" t="s">
        <v>12</v>
      </c>
      <c r="B21" s="131"/>
      <c r="C21" s="133" t="s">
        <v>4</v>
      </c>
      <c r="D21" s="128">
        <v>25</v>
      </c>
      <c r="E21" s="128">
        <v>40</v>
      </c>
      <c r="F21" s="128">
        <v>32</v>
      </c>
      <c r="G21" s="128">
        <v>37</v>
      </c>
      <c r="H21" s="128">
        <v>28</v>
      </c>
      <c r="I21" s="128">
        <v>39</v>
      </c>
      <c r="J21" s="128">
        <v>27</v>
      </c>
      <c r="K21" s="135">
        <f t="shared" ref="K21:K24" si="5">SUM(D21:J21)</f>
        <v>228</v>
      </c>
      <c r="L21" s="3"/>
      <c r="M21" s="3"/>
      <c r="N21" s="3"/>
      <c r="O21" s="3"/>
      <c r="P21" s="3"/>
      <c r="Q21" s="128"/>
      <c r="R21" s="128"/>
      <c r="S21" s="128"/>
    </row>
    <row r="22" spans="1:19" customFormat="1">
      <c r="A22" s="127"/>
      <c r="B22" s="127"/>
      <c r="C22" s="133" t="s">
        <v>10</v>
      </c>
      <c r="D22" s="128">
        <v>94</v>
      </c>
      <c r="E22" s="128">
        <v>111</v>
      </c>
      <c r="F22" s="128">
        <v>108</v>
      </c>
      <c r="G22" s="128">
        <v>94</v>
      </c>
      <c r="H22" s="128">
        <v>121</v>
      </c>
      <c r="I22" s="128">
        <v>103</v>
      </c>
      <c r="J22" s="128">
        <v>67</v>
      </c>
      <c r="K22" s="135">
        <f t="shared" si="5"/>
        <v>698</v>
      </c>
      <c r="L22" s="3"/>
      <c r="M22" s="3"/>
      <c r="N22" s="3"/>
      <c r="O22" s="3"/>
      <c r="P22" s="3"/>
      <c r="Q22" s="128"/>
      <c r="R22" s="128"/>
      <c r="S22" s="128"/>
    </row>
    <row r="23" spans="1:19" customFormat="1">
      <c r="A23" s="127"/>
      <c r="B23" s="127"/>
      <c r="C23" s="133" t="s">
        <v>6</v>
      </c>
      <c r="D23" s="128">
        <f t="shared" ref="D23:J23" si="6">SUM(D21:D22)</f>
        <v>119</v>
      </c>
      <c r="E23" s="128">
        <f t="shared" si="6"/>
        <v>151</v>
      </c>
      <c r="F23" s="128">
        <f t="shared" si="6"/>
        <v>140</v>
      </c>
      <c r="G23" s="128">
        <f t="shared" si="6"/>
        <v>131</v>
      </c>
      <c r="H23" s="128">
        <f t="shared" si="6"/>
        <v>149</v>
      </c>
      <c r="I23" s="128">
        <f t="shared" si="6"/>
        <v>142</v>
      </c>
      <c r="J23" s="128">
        <f t="shared" si="6"/>
        <v>94</v>
      </c>
      <c r="K23" s="135">
        <f t="shared" si="5"/>
        <v>926</v>
      </c>
      <c r="L23" s="3"/>
      <c r="M23" s="3"/>
      <c r="N23" s="3"/>
      <c r="O23" s="3"/>
      <c r="P23" s="3"/>
      <c r="Q23" s="128"/>
      <c r="R23" s="128"/>
      <c r="S23" s="128"/>
    </row>
    <row r="24" spans="1:19" customFormat="1">
      <c r="A24" s="128"/>
      <c r="B24" s="128"/>
      <c r="C24" s="133" t="s">
        <v>7</v>
      </c>
      <c r="D24" s="128">
        <v>211</v>
      </c>
      <c r="E24" s="128">
        <v>202</v>
      </c>
      <c r="F24" s="128">
        <v>227</v>
      </c>
      <c r="G24" s="128">
        <v>227</v>
      </c>
      <c r="H24" s="128">
        <v>217</v>
      </c>
      <c r="I24" s="128">
        <v>232</v>
      </c>
      <c r="J24" s="128">
        <v>250</v>
      </c>
      <c r="K24" s="135">
        <f t="shared" si="5"/>
        <v>1566</v>
      </c>
      <c r="L24" s="3"/>
      <c r="M24" s="3"/>
      <c r="N24" s="3"/>
      <c r="O24" s="3"/>
      <c r="P24" s="3"/>
      <c r="Q24" s="128"/>
      <c r="R24" s="128"/>
      <c r="S24" s="128"/>
    </row>
    <row r="28" spans="1:19" customFormat="1">
      <c r="A28" s="128"/>
      <c r="B28" s="128"/>
      <c r="C28" s="132"/>
      <c r="D28" s="133">
        <v>2014</v>
      </c>
      <c r="E28" s="133">
        <v>2015</v>
      </c>
      <c r="F28" s="133">
        <v>2016</v>
      </c>
      <c r="G28" s="133">
        <v>2017</v>
      </c>
      <c r="H28" s="133">
        <v>2018</v>
      </c>
      <c r="I28" s="133">
        <v>2019</v>
      </c>
      <c r="J28" s="129">
        <v>2020</v>
      </c>
      <c r="K28" s="128"/>
      <c r="L28" s="3"/>
      <c r="M28" s="3"/>
      <c r="N28" s="3"/>
      <c r="O28" s="3"/>
      <c r="P28" s="3"/>
      <c r="Q28" s="128"/>
      <c r="R28" s="128"/>
      <c r="S28" s="128"/>
    </row>
    <row r="29" spans="1:19" customFormat="1">
      <c r="A29" s="128"/>
      <c r="B29" s="128"/>
      <c r="C29" s="133" t="s">
        <v>8</v>
      </c>
      <c r="D29" s="128">
        <f>SUM(D33,D30:D31)</f>
        <v>137</v>
      </c>
      <c r="E29" s="128">
        <f>SUM(E33,E30:E31)</f>
        <v>117</v>
      </c>
      <c r="F29" s="128">
        <f t="shared" ref="F29:J29" si="7">SUM(F33,F30:F31)</f>
        <v>93</v>
      </c>
      <c r="G29" s="128">
        <f t="shared" si="7"/>
        <v>78</v>
      </c>
      <c r="H29" s="128">
        <f t="shared" si="7"/>
        <v>77</v>
      </c>
      <c r="I29" s="128">
        <f t="shared" si="7"/>
        <v>67</v>
      </c>
      <c r="J29" s="128">
        <f t="shared" si="7"/>
        <v>82</v>
      </c>
      <c r="K29" s="135">
        <f t="shared" ref="K29:K32" si="8">SUM(D29:I29)</f>
        <v>569</v>
      </c>
      <c r="L29" s="3"/>
      <c r="M29" s="3"/>
      <c r="N29" s="3"/>
      <c r="O29" s="3"/>
      <c r="P29" s="3"/>
      <c r="Q29" s="128"/>
      <c r="R29" s="128"/>
      <c r="S29" s="128"/>
    </row>
    <row r="30" spans="1:19" customFormat="1">
      <c r="A30" s="131" t="s">
        <v>13</v>
      </c>
      <c r="B30" s="131"/>
      <c r="C30" s="133" t="s">
        <v>4</v>
      </c>
      <c r="D30" s="128">
        <v>16</v>
      </c>
      <c r="E30" s="128">
        <v>10</v>
      </c>
      <c r="F30" s="128">
        <v>7</v>
      </c>
      <c r="G30" s="128">
        <v>6</v>
      </c>
      <c r="H30" s="128">
        <v>7</v>
      </c>
      <c r="I30" s="128">
        <v>10</v>
      </c>
      <c r="J30" s="128">
        <v>12</v>
      </c>
      <c r="K30" s="135">
        <f>SUM(D30:J30)</f>
        <v>68</v>
      </c>
      <c r="L30" s="3"/>
      <c r="M30" s="3"/>
      <c r="N30" s="3"/>
      <c r="O30" s="3"/>
      <c r="P30" s="3"/>
      <c r="Q30" s="128"/>
      <c r="R30" s="128"/>
      <c r="S30" s="128"/>
    </row>
    <row r="31" spans="1:19" customFormat="1">
      <c r="A31" s="127"/>
      <c r="B31" s="127"/>
      <c r="C31" s="133" t="s">
        <v>10</v>
      </c>
      <c r="D31" s="128">
        <v>13</v>
      </c>
      <c r="E31" s="128">
        <v>26</v>
      </c>
      <c r="F31" s="128">
        <v>7</v>
      </c>
      <c r="G31" s="128">
        <v>4</v>
      </c>
      <c r="H31" s="128">
        <v>4</v>
      </c>
      <c r="I31" s="128">
        <v>8</v>
      </c>
      <c r="J31" s="128">
        <v>1</v>
      </c>
      <c r="K31" s="135">
        <f>SUM(D31:J31)</f>
        <v>63</v>
      </c>
      <c r="L31" s="3"/>
      <c r="M31" s="3"/>
      <c r="N31" s="3"/>
      <c r="O31" s="3"/>
      <c r="P31" s="3"/>
      <c r="Q31" s="128"/>
      <c r="R31" s="128"/>
      <c r="S31" s="128"/>
    </row>
    <row r="32" spans="1:19" customFormat="1">
      <c r="A32" s="127"/>
      <c r="B32" s="127"/>
      <c r="C32" s="133" t="s">
        <v>6</v>
      </c>
      <c r="D32" s="128">
        <f>SUM(D30:D31)</f>
        <v>29</v>
      </c>
      <c r="E32" s="128">
        <f>SUM(E30:E31)</f>
        <v>36</v>
      </c>
      <c r="F32" s="128">
        <f>SUM(F30:F31)</f>
        <v>14</v>
      </c>
      <c r="G32" s="128">
        <f t="shared" ref="G32:J32" si="9">SUM(G30:G31)</f>
        <v>10</v>
      </c>
      <c r="H32" s="128">
        <f t="shared" si="9"/>
        <v>11</v>
      </c>
      <c r="I32" s="128">
        <f t="shared" si="9"/>
        <v>18</v>
      </c>
      <c r="J32" s="128">
        <f t="shared" si="9"/>
        <v>13</v>
      </c>
      <c r="K32" s="135">
        <f t="shared" si="8"/>
        <v>118</v>
      </c>
      <c r="L32" s="3"/>
      <c r="M32" s="3"/>
      <c r="N32" s="3"/>
      <c r="O32" s="3"/>
      <c r="P32" s="3"/>
      <c r="Q32" s="128"/>
      <c r="R32" s="128"/>
      <c r="S32" s="128"/>
    </row>
    <row r="33" spans="1:19" customFormat="1">
      <c r="A33" s="128"/>
      <c r="B33" s="128"/>
      <c r="C33" s="133" t="s">
        <v>7</v>
      </c>
      <c r="D33" s="128">
        <v>108</v>
      </c>
      <c r="E33" s="128">
        <v>81</v>
      </c>
      <c r="F33" s="128">
        <v>79</v>
      </c>
      <c r="G33" s="128">
        <v>68</v>
      </c>
      <c r="H33" s="128">
        <v>66</v>
      </c>
      <c r="I33" s="128">
        <v>49</v>
      </c>
      <c r="J33" s="128">
        <v>69</v>
      </c>
      <c r="K33" s="135">
        <f>K29-K32</f>
        <v>451</v>
      </c>
      <c r="L33" s="128"/>
      <c r="M33" s="128"/>
      <c r="N33" s="128"/>
      <c r="O33" s="128"/>
      <c r="P33" s="128"/>
      <c r="Q33" s="128"/>
      <c r="R33" s="128"/>
      <c r="S33" s="128"/>
    </row>
    <row r="37" spans="1:19" customFormat="1">
      <c r="A37" s="128"/>
      <c r="B37" s="128"/>
      <c r="C37" s="132"/>
      <c r="D37" s="133">
        <v>2014</v>
      </c>
      <c r="E37" s="133">
        <v>2015</v>
      </c>
      <c r="F37" s="133">
        <v>2016</v>
      </c>
      <c r="G37" s="133">
        <v>2017</v>
      </c>
      <c r="H37" s="133">
        <v>2018</v>
      </c>
      <c r="I37" s="133">
        <v>2019</v>
      </c>
      <c r="J37" s="129">
        <v>2020</v>
      </c>
      <c r="K37" s="128"/>
      <c r="L37" s="128"/>
      <c r="M37" s="128"/>
      <c r="N37" s="128"/>
      <c r="O37" s="128"/>
      <c r="P37" s="128"/>
      <c r="Q37" s="128"/>
      <c r="R37" s="128"/>
      <c r="S37" s="128"/>
    </row>
    <row r="38" spans="1:19" customFormat="1">
      <c r="A38" s="128"/>
      <c r="B38" s="128"/>
      <c r="C38" s="133" t="s">
        <v>8</v>
      </c>
      <c r="D38" s="128">
        <f>SUM(D42,D39:D40)</f>
        <v>257</v>
      </c>
      <c r="E38" s="128">
        <f>SUM(E42,E39:E40)</f>
        <v>274</v>
      </c>
      <c r="F38" s="128">
        <f t="shared" ref="F38:J38" si="10">SUM(F42,F39:F40)</f>
        <v>255</v>
      </c>
      <c r="G38" s="128">
        <f t="shared" si="10"/>
        <v>276</v>
      </c>
      <c r="H38" s="128">
        <f t="shared" si="10"/>
        <v>256</v>
      </c>
      <c r="I38" s="128">
        <f t="shared" si="10"/>
        <v>255</v>
      </c>
      <c r="J38" s="128">
        <f t="shared" si="10"/>
        <v>243</v>
      </c>
      <c r="K38" s="135">
        <f>SUM(D38:J38)</f>
        <v>1816</v>
      </c>
      <c r="L38" s="128"/>
      <c r="M38" s="128"/>
      <c r="N38" s="128"/>
      <c r="O38" s="128"/>
      <c r="P38" s="128"/>
      <c r="Q38" s="128"/>
      <c r="R38" s="128"/>
      <c r="S38" s="128"/>
    </row>
    <row r="39" spans="1:19" customFormat="1">
      <c r="A39" s="134" t="s">
        <v>14</v>
      </c>
      <c r="B39" s="134"/>
      <c r="C39" s="133" t="s">
        <v>4</v>
      </c>
      <c r="D39" s="128">
        <v>13</v>
      </c>
      <c r="E39" s="128">
        <v>13</v>
      </c>
      <c r="F39" s="128">
        <v>13</v>
      </c>
      <c r="G39" s="128">
        <v>9</v>
      </c>
      <c r="H39" s="128">
        <v>13</v>
      </c>
      <c r="I39" s="128">
        <v>19</v>
      </c>
      <c r="J39" s="128">
        <v>11</v>
      </c>
      <c r="K39" s="135">
        <f>SUM(D39:J39)</f>
        <v>91</v>
      </c>
      <c r="L39" s="128"/>
      <c r="M39" s="128"/>
      <c r="N39" s="128"/>
      <c r="O39" s="128"/>
      <c r="P39" s="128"/>
      <c r="Q39" s="128"/>
      <c r="R39" s="128"/>
      <c r="S39" s="128"/>
    </row>
    <row r="40" spans="1:19" customFormat="1">
      <c r="A40" s="128"/>
      <c r="B40" s="128"/>
      <c r="C40" s="133" t="s">
        <v>10</v>
      </c>
      <c r="D40" s="128">
        <v>20</v>
      </c>
      <c r="E40" s="128">
        <v>26</v>
      </c>
      <c r="F40" s="128">
        <v>25</v>
      </c>
      <c r="G40" s="128">
        <v>24</v>
      </c>
      <c r="H40" s="128">
        <v>29</v>
      </c>
      <c r="I40" s="128">
        <v>24</v>
      </c>
      <c r="J40" s="128">
        <v>20</v>
      </c>
      <c r="K40" s="135">
        <f>SUM(D40:J40)</f>
        <v>168</v>
      </c>
      <c r="L40" s="128"/>
      <c r="M40" s="128"/>
      <c r="N40" s="128"/>
      <c r="O40" s="128"/>
      <c r="P40" s="128"/>
      <c r="Q40" s="128"/>
      <c r="R40" s="128"/>
      <c r="S40" s="128"/>
    </row>
    <row r="41" spans="1:19" customFormat="1">
      <c r="A41" s="128"/>
      <c r="B41" s="128"/>
      <c r="C41" s="133" t="s">
        <v>6</v>
      </c>
      <c r="D41" s="128">
        <f>SUM(D39:D40)</f>
        <v>33</v>
      </c>
      <c r="E41" s="128">
        <f>SUM(E39:E40)</f>
        <v>39</v>
      </c>
      <c r="F41" s="128">
        <f>SUM(F39:F40)</f>
        <v>38</v>
      </c>
      <c r="G41" s="128">
        <f t="shared" ref="G41:I41" si="11">SUM(G39:G40)</f>
        <v>33</v>
      </c>
      <c r="H41" s="128">
        <f t="shared" si="11"/>
        <v>42</v>
      </c>
      <c r="I41" s="128">
        <f t="shared" si="11"/>
        <v>43</v>
      </c>
      <c r="J41" s="128">
        <f>SUM(J39:J40)</f>
        <v>31</v>
      </c>
      <c r="K41" s="135">
        <f>SUM(D41:J41)</f>
        <v>259</v>
      </c>
      <c r="L41" s="128"/>
      <c r="M41" s="128"/>
      <c r="N41" s="128"/>
      <c r="O41" s="128"/>
      <c r="P41" s="128"/>
      <c r="Q41" s="128"/>
      <c r="R41" s="128"/>
      <c r="S41" s="128"/>
    </row>
    <row r="42" spans="1:19" customFormat="1">
      <c r="A42" s="128"/>
      <c r="B42" s="128"/>
      <c r="C42" s="133" t="s">
        <v>7</v>
      </c>
      <c r="D42" s="128">
        <v>224</v>
      </c>
      <c r="E42" s="128">
        <v>235</v>
      </c>
      <c r="F42" s="128">
        <v>217</v>
      </c>
      <c r="G42" s="128">
        <v>243</v>
      </c>
      <c r="H42" s="128">
        <v>214</v>
      </c>
      <c r="I42" s="128">
        <v>212</v>
      </c>
      <c r="J42" s="128">
        <v>212</v>
      </c>
      <c r="K42" s="135">
        <f>SUM(D42:J42)</f>
        <v>1557</v>
      </c>
      <c r="L42" s="128"/>
      <c r="M42" s="128"/>
      <c r="N42" s="128"/>
      <c r="O42" s="128"/>
      <c r="P42" s="128"/>
      <c r="Q42" s="128"/>
      <c r="R42" s="128"/>
      <c r="S42" s="128"/>
    </row>
    <row r="46" spans="1:19" customFormat="1">
      <c r="A46" s="128"/>
      <c r="B46" s="128"/>
      <c r="C46" s="132"/>
      <c r="D46" s="133">
        <v>2014</v>
      </c>
      <c r="E46" s="133">
        <v>2015</v>
      </c>
      <c r="F46" s="133">
        <v>2016</v>
      </c>
      <c r="G46" s="133">
        <v>2017</v>
      </c>
      <c r="H46" s="133">
        <v>2018</v>
      </c>
      <c r="I46" s="133">
        <v>2019</v>
      </c>
      <c r="J46" s="129">
        <v>2020</v>
      </c>
      <c r="K46" s="128"/>
      <c r="L46" s="128"/>
      <c r="M46" s="128"/>
      <c r="N46" s="128"/>
      <c r="O46" s="128"/>
      <c r="P46" s="128"/>
      <c r="Q46" s="128"/>
      <c r="R46" s="128"/>
      <c r="S46" s="128"/>
    </row>
    <row r="47" spans="1:19" customFormat="1">
      <c r="A47" s="128"/>
      <c r="B47" s="128"/>
      <c r="C47" s="133" t="s">
        <v>8</v>
      </c>
      <c r="D47" s="128">
        <f>SUM(D51,D48:D49)</f>
        <v>99</v>
      </c>
      <c r="E47" s="128">
        <f>SUM(E51,E48:E49)</f>
        <v>91</v>
      </c>
      <c r="F47" s="128">
        <f t="shared" ref="F47:J47" si="12">SUM(F51,F48:F49)</f>
        <v>146</v>
      </c>
      <c r="G47" s="128">
        <f t="shared" si="12"/>
        <v>140</v>
      </c>
      <c r="H47" s="128">
        <f t="shared" si="12"/>
        <v>149</v>
      </c>
      <c r="I47" s="128">
        <f t="shared" si="12"/>
        <v>139</v>
      </c>
      <c r="J47" s="128">
        <f t="shared" si="12"/>
        <v>138</v>
      </c>
      <c r="K47" s="135">
        <f>SUM(D47:J47)</f>
        <v>902</v>
      </c>
      <c r="L47" s="128"/>
      <c r="M47" s="128"/>
      <c r="N47" s="128"/>
      <c r="O47" s="128"/>
      <c r="P47" s="128"/>
      <c r="Q47" s="128"/>
      <c r="R47" s="128"/>
      <c r="S47" s="128"/>
    </row>
    <row r="48" spans="1:19" customFormat="1">
      <c r="A48" s="134" t="s">
        <v>15</v>
      </c>
      <c r="B48" s="134"/>
      <c r="C48" s="133" t="s">
        <v>4</v>
      </c>
      <c r="D48" s="128">
        <v>15</v>
      </c>
      <c r="E48" s="128">
        <v>17</v>
      </c>
      <c r="F48" s="128">
        <v>12</v>
      </c>
      <c r="G48" s="128">
        <v>16</v>
      </c>
      <c r="H48" s="128">
        <v>30</v>
      </c>
      <c r="I48" s="128">
        <v>14</v>
      </c>
      <c r="J48" s="128">
        <v>12</v>
      </c>
      <c r="K48" s="135">
        <f t="shared" ref="K48:K51" si="13">SUM(D48:J48)</f>
        <v>116</v>
      </c>
      <c r="L48" s="128"/>
      <c r="M48" s="128"/>
      <c r="N48" s="128"/>
      <c r="O48" s="128"/>
      <c r="P48" s="128"/>
      <c r="Q48" s="128"/>
      <c r="R48" s="128"/>
      <c r="S48" s="128"/>
    </row>
    <row r="49" spans="1:19" customFormat="1">
      <c r="A49" s="128"/>
      <c r="B49" s="128"/>
      <c r="C49" s="133" t="s">
        <v>10</v>
      </c>
      <c r="D49" s="128">
        <v>8</v>
      </c>
      <c r="E49" s="128">
        <v>8</v>
      </c>
      <c r="F49" s="128">
        <v>12</v>
      </c>
      <c r="G49" s="128">
        <v>10</v>
      </c>
      <c r="H49" s="128">
        <v>9</v>
      </c>
      <c r="I49" s="128">
        <v>6</v>
      </c>
      <c r="J49" s="128">
        <v>1</v>
      </c>
      <c r="K49" s="135">
        <f t="shared" si="13"/>
        <v>54</v>
      </c>
      <c r="L49" s="128"/>
      <c r="M49" s="128"/>
      <c r="N49" s="128"/>
      <c r="O49" s="128"/>
      <c r="P49" s="128"/>
      <c r="Q49" s="128"/>
      <c r="R49" s="128"/>
      <c r="S49" s="128"/>
    </row>
    <row r="50" spans="1:19" customFormat="1">
      <c r="A50" s="128"/>
      <c r="B50" s="128"/>
      <c r="C50" s="133" t="s">
        <v>6</v>
      </c>
      <c r="D50" s="128">
        <f>SUM(D48:D49)</f>
        <v>23</v>
      </c>
      <c r="E50" s="128">
        <f>SUM(E48:E49)</f>
        <v>25</v>
      </c>
      <c r="F50" s="128">
        <f>SUM(F48:F49)</f>
        <v>24</v>
      </c>
      <c r="G50" s="128">
        <f t="shared" ref="G50:J50" si="14">SUM(G48:G49)</f>
        <v>26</v>
      </c>
      <c r="H50" s="128">
        <f t="shared" si="14"/>
        <v>39</v>
      </c>
      <c r="I50" s="128">
        <f t="shared" si="14"/>
        <v>20</v>
      </c>
      <c r="J50" s="128">
        <f t="shared" si="14"/>
        <v>13</v>
      </c>
      <c r="K50" s="135">
        <f t="shared" si="13"/>
        <v>170</v>
      </c>
      <c r="L50" s="128"/>
      <c r="M50" s="128"/>
      <c r="N50" s="128"/>
      <c r="O50" s="128"/>
      <c r="P50" s="128"/>
      <c r="Q50" s="128"/>
      <c r="R50" s="128"/>
      <c r="S50" s="128"/>
    </row>
    <row r="51" spans="1:19" customFormat="1">
      <c r="A51" s="128"/>
      <c r="B51" s="128"/>
      <c r="C51" s="133" t="s">
        <v>7</v>
      </c>
      <c r="D51" s="128">
        <v>76</v>
      </c>
      <c r="E51" s="128">
        <v>66</v>
      </c>
      <c r="F51" s="128">
        <v>122</v>
      </c>
      <c r="G51" s="128">
        <v>114</v>
      </c>
      <c r="H51" s="128">
        <v>110</v>
      </c>
      <c r="I51" s="128">
        <v>119</v>
      </c>
      <c r="J51" s="128">
        <v>125</v>
      </c>
      <c r="K51" s="135">
        <f t="shared" si="13"/>
        <v>732</v>
      </c>
      <c r="L51" s="128"/>
      <c r="M51" s="128"/>
      <c r="N51" s="128"/>
      <c r="O51" s="128"/>
      <c r="P51" s="128"/>
      <c r="Q51" s="128"/>
      <c r="R51" s="128"/>
      <c r="S51" s="128"/>
    </row>
  </sheetData>
  <mergeCells count="6">
    <mergeCell ref="A48:B48"/>
    <mergeCell ref="A4:B5"/>
    <mergeCell ref="A13:B13"/>
    <mergeCell ref="A21:B21"/>
    <mergeCell ref="A30:B30"/>
    <mergeCell ref="A39:B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21F1-2352-EE4E-9C4F-F66B5F059C9D}">
  <dimension ref="A1:BO252"/>
  <sheetViews>
    <sheetView zoomScale="50" workbookViewId="0">
      <selection activeCell="C1" sqref="C1:E1"/>
    </sheetView>
  </sheetViews>
  <sheetFormatPr baseColWidth="10" defaultRowHeight="16"/>
  <cols>
    <col min="2" max="2" width="18.5" bestFit="1" customWidth="1"/>
    <col min="3" max="3" width="17.1640625" bestFit="1" customWidth="1"/>
    <col min="4" max="5" width="17.1640625" customWidth="1"/>
    <col min="7" max="7" width="11.83203125" bestFit="1" customWidth="1"/>
    <col min="8" max="8" width="13.5" bestFit="1" customWidth="1"/>
    <col min="9" max="9" width="10.83203125" style="17"/>
    <col min="11" max="11" width="13.5" bestFit="1" customWidth="1"/>
    <col min="12" max="12" width="17.1640625" bestFit="1" customWidth="1"/>
    <col min="15" max="15" width="11" bestFit="1" customWidth="1"/>
    <col min="16" max="16" width="11.1640625" bestFit="1" customWidth="1"/>
    <col min="17" max="17" width="13.5" bestFit="1" customWidth="1"/>
    <col min="18" max="18" width="10.83203125" style="23"/>
    <col min="20" max="20" width="13.83203125" bestFit="1" customWidth="1"/>
    <col min="21" max="21" width="17.5" bestFit="1" customWidth="1"/>
    <col min="24" max="24" width="11" bestFit="1" customWidth="1"/>
    <col min="25" max="25" width="11.1640625" bestFit="1" customWidth="1"/>
    <col min="26" max="26" width="12.1640625" bestFit="1" customWidth="1"/>
    <col min="27" max="27" width="10.83203125" style="23"/>
    <col min="29" max="29" width="15.5" bestFit="1" customWidth="1"/>
    <col min="30" max="30" width="16.1640625" bestFit="1" customWidth="1"/>
    <col min="33" max="33" width="11" bestFit="1" customWidth="1"/>
    <col min="34" max="34" width="11.1640625" bestFit="1" customWidth="1"/>
    <col min="35" max="35" width="13.5" bestFit="1" customWidth="1"/>
    <col min="36" max="36" width="10.83203125" style="23"/>
    <col min="38" max="38" width="13.83203125" bestFit="1" customWidth="1"/>
    <col min="39" max="39" width="13.1640625" bestFit="1" customWidth="1"/>
    <col min="42" max="42" width="11" bestFit="1" customWidth="1"/>
    <col min="43" max="43" width="11.1640625" bestFit="1" customWidth="1"/>
    <col min="44" max="44" width="13.5" bestFit="1" customWidth="1"/>
    <col min="45" max="45" width="10.83203125" style="23"/>
    <col min="47" max="47" width="13.1640625" bestFit="1" customWidth="1"/>
    <col min="48" max="48" width="16.1640625" bestFit="1" customWidth="1"/>
    <col min="51" max="51" width="11" bestFit="1" customWidth="1"/>
    <col min="52" max="52" width="11.1640625" bestFit="1" customWidth="1"/>
    <col min="53" max="53" width="14.5" bestFit="1" customWidth="1"/>
    <col min="54" max="54" width="10.83203125" style="23"/>
    <col min="56" max="56" width="14.83203125" customWidth="1"/>
    <col min="60" max="60" width="11" bestFit="1" customWidth="1"/>
    <col min="61" max="61" width="11.1640625" bestFit="1" customWidth="1"/>
    <col min="62" max="62" width="14.5" bestFit="1" customWidth="1"/>
  </cols>
  <sheetData>
    <row r="1" spans="1:67" ht="32">
      <c r="A1" s="4" t="s">
        <v>21</v>
      </c>
      <c r="B1" s="4" t="s">
        <v>22</v>
      </c>
      <c r="C1" s="4" t="s">
        <v>23</v>
      </c>
      <c r="D1" s="4" t="s">
        <v>912</v>
      </c>
      <c r="E1" s="4" t="s">
        <v>913</v>
      </c>
      <c r="F1" s="4" t="s">
        <v>24</v>
      </c>
      <c r="G1" s="4" t="s">
        <v>25</v>
      </c>
      <c r="H1" s="4" t="s">
        <v>26</v>
      </c>
      <c r="I1" s="13"/>
      <c r="J1" s="28" t="s">
        <v>21</v>
      </c>
      <c r="K1" s="28" t="s">
        <v>22</v>
      </c>
      <c r="L1" s="28" t="s">
        <v>23</v>
      </c>
      <c r="M1" s="28" t="s">
        <v>912</v>
      </c>
      <c r="N1" s="28" t="s">
        <v>913</v>
      </c>
      <c r="O1" s="28" t="s">
        <v>24</v>
      </c>
      <c r="P1" s="28" t="s">
        <v>25</v>
      </c>
      <c r="Q1" s="5" t="s">
        <v>26</v>
      </c>
      <c r="R1" s="19"/>
      <c r="S1" s="29" t="s">
        <v>21</v>
      </c>
      <c r="T1" s="29" t="s">
        <v>22</v>
      </c>
      <c r="U1" s="29" t="s">
        <v>23</v>
      </c>
      <c r="V1" s="29" t="s">
        <v>912</v>
      </c>
      <c r="W1" s="29" t="s">
        <v>913</v>
      </c>
      <c r="X1" s="29" t="s">
        <v>24</v>
      </c>
      <c r="Y1" s="29" t="s">
        <v>25</v>
      </c>
      <c r="Z1" s="29" t="s">
        <v>26</v>
      </c>
      <c r="AA1" s="19"/>
      <c r="AB1" s="30" t="s">
        <v>21</v>
      </c>
      <c r="AC1" s="30" t="s">
        <v>22</v>
      </c>
      <c r="AD1" s="30" t="s">
        <v>23</v>
      </c>
      <c r="AE1" s="30" t="s">
        <v>912</v>
      </c>
      <c r="AF1" s="30" t="s">
        <v>913</v>
      </c>
      <c r="AG1" s="30" t="s">
        <v>24</v>
      </c>
      <c r="AH1" s="30" t="s">
        <v>25</v>
      </c>
      <c r="AI1" s="30" t="s">
        <v>26</v>
      </c>
      <c r="AJ1" s="19"/>
      <c r="AK1" s="27" t="s">
        <v>21</v>
      </c>
      <c r="AL1" s="27" t="s">
        <v>22</v>
      </c>
      <c r="AM1" s="27" t="s">
        <v>23</v>
      </c>
      <c r="AN1" s="27" t="s">
        <v>912</v>
      </c>
      <c r="AO1" s="27" t="s">
        <v>913</v>
      </c>
      <c r="AP1" s="27" t="s">
        <v>24</v>
      </c>
      <c r="AQ1" s="27" t="s">
        <v>25</v>
      </c>
      <c r="AR1" s="27" t="s">
        <v>26</v>
      </c>
      <c r="AS1" s="19"/>
      <c r="AT1" s="31" t="s">
        <v>21</v>
      </c>
      <c r="AU1" s="31" t="s">
        <v>22</v>
      </c>
      <c r="AV1" s="6" t="s">
        <v>23</v>
      </c>
      <c r="AW1" s="6" t="s">
        <v>912</v>
      </c>
      <c r="AX1" s="6" t="s">
        <v>913</v>
      </c>
      <c r="AY1" s="31" t="s">
        <v>24</v>
      </c>
      <c r="AZ1" s="31" t="s">
        <v>25</v>
      </c>
      <c r="BA1" s="31" t="s">
        <v>26</v>
      </c>
      <c r="BB1" s="25"/>
      <c r="BC1" s="32" t="s">
        <v>21</v>
      </c>
      <c r="BD1" s="32" t="s">
        <v>22</v>
      </c>
      <c r="BE1" s="33" t="s">
        <v>23</v>
      </c>
      <c r="BF1" s="33" t="s">
        <v>912</v>
      </c>
      <c r="BG1" s="33" t="s">
        <v>913</v>
      </c>
      <c r="BH1" s="32" t="s">
        <v>24</v>
      </c>
      <c r="BI1" s="32" t="s">
        <v>25</v>
      </c>
      <c r="BJ1" s="32" t="s">
        <v>26</v>
      </c>
      <c r="BK1" s="7"/>
      <c r="BL1" s="7"/>
      <c r="BM1" s="7"/>
      <c r="BN1" s="7"/>
      <c r="BO1" s="7"/>
    </row>
    <row r="2" spans="1:67">
      <c r="A2" s="11">
        <v>2014</v>
      </c>
      <c r="B2" s="11" t="s">
        <v>27</v>
      </c>
      <c r="C2" s="11" t="s">
        <v>28</v>
      </c>
      <c r="D2" s="11"/>
      <c r="E2" s="11"/>
      <c r="F2" s="11">
        <v>37</v>
      </c>
      <c r="G2" s="11">
        <v>37</v>
      </c>
      <c r="H2" s="11"/>
      <c r="I2" s="14"/>
      <c r="J2" s="11">
        <v>2015</v>
      </c>
      <c r="K2" s="11" t="s">
        <v>29</v>
      </c>
      <c r="L2" s="11"/>
      <c r="M2" s="11"/>
      <c r="N2" s="11"/>
      <c r="O2" s="11">
        <v>17</v>
      </c>
      <c r="P2" s="11">
        <v>6</v>
      </c>
      <c r="Q2" s="11">
        <v>11</v>
      </c>
      <c r="R2" s="20"/>
      <c r="S2" s="12">
        <v>2016</v>
      </c>
      <c r="T2" s="12" t="s">
        <v>30</v>
      </c>
      <c r="U2" s="12" t="s">
        <v>31</v>
      </c>
      <c r="V2" s="12"/>
      <c r="W2" s="12"/>
      <c r="X2" s="12">
        <v>4</v>
      </c>
      <c r="Y2" s="12">
        <v>4</v>
      </c>
      <c r="Z2" s="12"/>
      <c r="AA2" s="20"/>
      <c r="AB2" s="12">
        <v>2017</v>
      </c>
      <c r="AC2" s="12" t="s">
        <v>32</v>
      </c>
      <c r="AD2" s="12" t="s">
        <v>33</v>
      </c>
      <c r="AE2" s="12"/>
      <c r="AF2" s="12"/>
      <c r="AG2" s="12">
        <v>8</v>
      </c>
      <c r="AH2" s="12">
        <v>8</v>
      </c>
      <c r="AI2" s="12"/>
      <c r="AJ2" s="20"/>
      <c r="AK2" s="12">
        <v>2018</v>
      </c>
      <c r="AL2" s="12" t="s">
        <v>34</v>
      </c>
      <c r="AM2" s="12"/>
      <c r="AN2" s="12"/>
      <c r="AO2" s="12"/>
      <c r="AP2" s="12">
        <v>21</v>
      </c>
      <c r="AQ2" s="12">
        <v>17</v>
      </c>
      <c r="AR2" s="12">
        <v>4</v>
      </c>
      <c r="AS2" s="20"/>
      <c r="AT2" s="12">
        <v>2019</v>
      </c>
      <c r="AU2" s="12" t="s">
        <v>35</v>
      </c>
      <c r="AV2" s="12"/>
      <c r="AW2" s="12"/>
      <c r="AX2" s="12"/>
      <c r="AY2" s="12">
        <v>35</v>
      </c>
      <c r="AZ2" s="12">
        <v>32</v>
      </c>
      <c r="BA2" s="12">
        <v>3</v>
      </c>
      <c r="BB2" s="20"/>
      <c r="BC2" s="8">
        <v>2020</v>
      </c>
      <c r="BD2" s="11" t="s">
        <v>36</v>
      </c>
      <c r="BE2" s="11"/>
      <c r="BF2" s="12" t="s">
        <v>914</v>
      </c>
      <c r="BG2" s="12"/>
      <c r="BH2" s="11">
        <v>1182</v>
      </c>
      <c r="BI2" s="11"/>
      <c r="BJ2" s="11">
        <v>1182</v>
      </c>
      <c r="BK2" s="8"/>
      <c r="BL2" s="8"/>
      <c r="BM2" s="8"/>
      <c r="BN2" s="8"/>
      <c r="BO2" s="8"/>
    </row>
    <row r="3" spans="1:67">
      <c r="A3" s="11">
        <v>2014</v>
      </c>
      <c r="B3" s="11" t="s">
        <v>37</v>
      </c>
      <c r="C3" s="11" t="s">
        <v>38</v>
      </c>
      <c r="D3" s="11"/>
      <c r="E3" s="11"/>
      <c r="F3" s="11">
        <v>17</v>
      </c>
      <c r="G3" s="11">
        <v>17</v>
      </c>
      <c r="H3" s="11"/>
      <c r="I3" s="14"/>
      <c r="J3" s="11"/>
      <c r="K3" s="11"/>
      <c r="L3" s="11"/>
      <c r="M3" s="11"/>
      <c r="N3" s="11"/>
      <c r="O3" s="11"/>
      <c r="P3" s="11"/>
      <c r="Q3" s="11"/>
      <c r="R3" s="20"/>
      <c r="S3" s="12"/>
      <c r="T3" s="12"/>
      <c r="U3" s="12"/>
      <c r="V3" s="12"/>
      <c r="W3" s="12"/>
      <c r="X3" s="12"/>
      <c r="Y3" s="12"/>
      <c r="Z3" s="12"/>
      <c r="AA3" s="20"/>
      <c r="AB3" s="12"/>
      <c r="AC3" s="12"/>
      <c r="AD3" s="12"/>
      <c r="AE3" s="12"/>
      <c r="AF3" s="12"/>
      <c r="AG3" s="12"/>
      <c r="AH3" s="12"/>
      <c r="AI3" s="12"/>
      <c r="AJ3" s="20"/>
      <c r="AK3" s="12"/>
      <c r="AL3" s="12"/>
      <c r="AM3" s="12"/>
      <c r="AN3" s="12"/>
      <c r="AO3" s="12"/>
      <c r="AP3" s="12"/>
      <c r="AQ3" s="12"/>
      <c r="AR3" s="12"/>
      <c r="AS3" s="20"/>
      <c r="AT3" s="12"/>
      <c r="AU3" s="12"/>
      <c r="AV3" s="12"/>
      <c r="AW3" s="12"/>
      <c r="AX3" s="12"/>
      <c r="AY3" s="12"/>
      <c r="AZ3" s="12"/>
      <c r="BA3" s="12"/>
      <c r="BB3" s="20"/>
      <c r="BC3" s="8">
        <v>2020</v>
      </c>
      <c r="BD3" s="11" t="s">
        <v>39</v>
      </c>
      <c r="BE3" s="11"/>
      <c r="BF3" s="11"/>
      <c r="BG3" s="11"/>
      <c r="BH3" s="11">
        <v>71</v>
      </c>
      <c r="BI3" s="11">
        <v>71</v>
      </c>
      <c r="BJ3" s="11"/>
      <c r="BK3" s="8"/>
      <c r="BL3" s="8"/>
      <c r="BM3" s="8"/>
      <c r="BN3" s="8"/>
      <c r="BO3" s="8"/>
    </row>
    <row r="4" spans="1:67">
      <c r="A4" s="12">
        <v>2014</v>
      </c>
      <c r="B4" s="12" t="s">
        <v>40</v>
      </c>
      <c r="C4" s="12"/>
      <c r="D4" s="12"/>
      <c r="E4" s="12"/>
      <c r="F4" s="12">
        <v>308</v>
      </c>
      <c r="G4" s="12">
        <v>171</v>
      </c>
      <c r="H4" s="12">
        <v>137</v>
      </c>
      <c r="I4" s="18"/>
      <c r="J4" s="12">
        <v>2015</v>
      </c>
      <c r="K4" s="12" t="s">
        <v>41</v>
      </c>
      <c r="L4" s="12"/>
      <c r="M4" s="12"/>
      <c r="N4" s="12"/>
      <c r="O4" s="12">
        <v>124</v>
      </c>
      <c r="P4" s="12">
        <v>104</v>
      </c>
      <c r="Q4" s="12">
        <v>20</v>
      </c>
      <c r="R4" s="20"/>
      <c r="S4" s="12">
        <v>2016</v>
      </c>
      <c r="T4" s="12" t="s">
        <v>42</v>
      </c>
      <c r="U4" s="12" t="s">
        <v>43</v>
      </c>
      <c r="V4" s="12"/>
      <c r="W4" s="12"/>
      <c r="X4" s="12">
        <v>16</v>
      </c>
      <c r="Y4" s="12">
        <v>16</v>
      </c>
      <c r="Z4" s="12"/>
      <c r="AA4" s="20"/>
      <c r="AB4" s="12">
        <v>2017</v>
      </c>
      <c r="AC4" s="12" t="s">
        <v>44</v>
      </c>
      <c r="AD4" s="12"/>
      <c r="AE4" s="12"/>
      <c r="AF4" s="12"/>
      <c r="AG4" s="12">
        <v>30</v>
      </c>
      <c r="AH4" s="12">
        <v>14</v>
      </c>
      <c r="AI4" s="12">
        <v>16</v>
      </c>
      <c r="AJ4" s="20"/>
      <c r="AK4" s="12">
        <v>2018</v>
      </c>
      <c r="AL4" s="12" t="s">
        <v>45</v>
      </c>
      <c r="AM4" s="12" t="s">
        <v>46</v>
      </c>
      <c r="AN4" s="12"/>
      <c r="AO4" s="12"/>
      <c r="AP4" s="12">
        <v>10</v>
      </c>
      <c r="AQ4" s="12">
        <v>10</v>
      </c>
      <c r="AR4" s="12"/>
      <c r="AS4" s="20"/>
      <c r="AT4" s="12">
        <v>2019</v>
      </c>
      <c r="AU4" s="12" t="s">
        <v>47</v>
      </c>
      <c r="AV4" s="12" t="s">
        <v>48</v>
      </c>
      <c r="AW4" s="12"/>
      <c r="AX4" s="12"/>
      <c r="AY4" s="12">
        <v>42</v>
      </c>
      <c r="AZ4" s="12">
        <v>42</v>
      </c>
      <c r="BA4" s="12"/>
      <c r="BB4" s="20"/>
      <c r="BC4" s="8">
        <v>2020</v>
      </c>
      <c r="BD4" s="11" t="s">
        <v>49</v>
      </c>
      <c r="BE4" s="11"/>
      <c r="BF4" s="11"/>
      <c r="BG4" s="11"/>
      <c r="BH4" s="11">
        <v>13</v>
      </c>
      <c r="BI4" s="11">
        <v>11</v>
      </c>
      <c r="BJ4" s="11">
        <v>2</v>
      </c>
      <c r="BK4" s="8"/>
      <c r="BL4" s="8"/>
      <c r="BM4" s="8"/>
      <c r="BN4" s="8"/>
      <c r="BO4" s="8"/>
    </row>
    <row r="5" spans="1:67">
      <c r="A5" s="12">
        <v>2014</v>
      </c>
      <c r="B5" s="12" t="s">
        <v>50</v>
      </c>
      <c r="C5" s="12" t="s">
        <v>28</v>
      </c>
      <c r="D5" s="12"/>
      <c r="E5" s="12"/>
      <c r="F5" s="12">
        <v>30</v>
      </c>
      <c r="G5" s="12">
        <v>30</v>
      </c>
      <c r="H5" s="12"/>
      <c r="I5" s="18"/>
      <c r="J5" s="12">
        <v>2015</v>
      </c>
      <c r="K5" s="12" t="s">
        <v>51</v>
      </c>
      <c r="L5" s="12"/>
      <c r="M5" s="12"/>
      <c r="N5" s="12"/>
      <c r="O5" s="12">
        <v>32</v>
      </c>
      <c r="P5" s="12">
        <v>16</v>
      </c>
      <c r="Q5" s="12">
        <v>16</v>
      </c>
      <c r="R5" s="20"/>
      <c r="S5" s="12">
        <v>2016</v>
      </c>
      <c r="T5" s="12" t="s">
        <v>52</v>
      </c>
      <c r="U5" s="12" t="s">
        <v>53</v>
      </c>
      <c r="V5" s="12"/>
      <c r="W5" s="12"/>
      <c r="X5" s="12">
        <v>20</v>
      </c>
      <c r="Y5" s="12">
        <v>20</v>
      </c>
      <c r="Z5" s="12"/>
      <c r="AA5" s="20"/>
      <c r="AB5" s="12">
        <v>2017</v>
      </c>
      <c r="AC5" s="12" t="s">
        <v>54</v>
      </c>
      <c r="AD5" s="12" t="s">
        <v>55</v>
      </c>
      <c r="AE5" s="12"/>
      <c r="AF5" s="12"/>
      <c r="AG5" s="12">
        <v>18</v>
      </c>
      <c r="AH5" s="12">
        <v>18</v>
      </c>
      <c r="AI5" s="12"/>
      <c r="AJ5" s="20"/>
      <c r="AK5" s="12">
        <v>2018</v>
      </c>
      <c r="AL5" s="12" t="s">
        <v>56</v>
      </c>
      <c r="AM5" s="12"/>
      <c r="AN5" s="12"/>
      <c r="AO5" s="12"/>
      <c r="AP5" s="12">
        <v>20</v>
      </c>
      <c r="AQ5" s="12">
        <v>10</v>
      </c>
      <c r="AR5" s="12">
        <v>10</v>
      </c>
      <c r="AS5" s="20"/>
      <c r="AT5" s="12">
        <v>2019</v>
      </c>
      <c r="AU5" s="12" t="s">
        <v>57</v>
      </c>
      <c r="AV5" s="12" t="s">
        <v>58</v>
      </c>
      <c r="AW5" s="12"/>
      <c r="AX5" s="12"/>
      <c r="AY5" s="12">
        <v>27</v>
      </c>
      <c r="AZ5" s="12">
        <v>27</v>
      </c>
      <c r="BA5" s="12"/>
      <c r="BB5" s="20"/>
      <c r="BC5" s="8">
        <v>2020</v>
      </c>
      <c r="BD5" s="11" t="s">
        <v>59</v>
      </c>
      <c r="BE5" s="11"/>
      <c r="BF5" s="12" t="s">
        <v>914</v>
      </c>
      <c r="BG5" s="12"/>
      <c r="BH5" s="11">
        <v>28</v>
      </c>
      <c r="BI5" s="11">
        <v>28</v>
      </c>
      <c r="BJ5" s="11"/>
      <c r="BK5" s="8"/>
      <c r="BL5" s="8"/>
      <c r="BM5" s="8"/>
      <c r="BN5" s="8"/>
      <c r="BO5" s="8"/>
    </row>
    <row r="6" spans="1:67">
      <c r="A6" s="12">
        <v>2014</v>
      </c>
      <c r="B6" s="12" t="s">
        <v>60</v>
      </c>
      <c r="C6" s="12" t="s">
        <v>61</v>
      </c>
      <c r="D6" s="12"/>
      <c r="E6" s="12"/>
      <c r="F6" s="12">
        <v>6</v>
      </c>
      <c r="G6" s="12"/>
      <c r="H6" s="12">
        <v>6</v>
      </c>
      <c r="I6" s="18"/>
      <c r="J6" s="12">
        <v>2015</v>
      </c>
      <c r="K6" s="12" t="s">
        <v>62</v>
      </c>
      <c r="L6" s="12" t="s">
        <v>63</v>
      </c>
      <c r="M6" s="12"/>
      <c r="N6" s="12"/>
      <c r="O6" s="12">
        <v>16</v>
      </c>
      <c r="P6" s="12">
        <v>16</v>
      </c>
      <c r="Q6" s="12"/>
      <c r="R6" s="20"/>
      <c r="S6" s="12">
        <v>2016</v>
      </c>
      <c r="T6" s="12" t="s">
        <v>64</v>
      </c>
      <c r="U6" s="12" t="s">
        <v>65</v>
      </c>
      <c r="V6" s="12" t="s">
        <v>914</v>
      </c>
      <c r="W6" s="12" t="s">
        <v>914</v>
      </c>
      <c r="X6" s="12">
        <v>168</v>
      </c>
      <c r="Y6" s="12"/>
      <c r="Z6" s="12">
        <v>168</v>
      </c>
      <c r="AA6" s="20"/>
      <c r="AB6" s="12">
        <v>2017</v>
      </c>
      <c r="AC6" s="12" t="s">
        <v>66</v>
      </c>
      <c r="AD6" s="12"/>
      <c r="AE6" s="12"/>
      <c r="AF6" s="12"/>
      <c r="AG6" s="12">
        <v>20</v>
      </c>
      <c r="AH6" s="12">
        <v>10</v>
      </c>
      <c r="AI6" s="12">
        <v>10</v>
      </c>
      <c r="AJ6" s="20"/>
      <c r="AK6" s="12">
        <v>2018</v>
      </c>
      <c r="AL6" s="12" t="s">
        <v>67</v>
      </c>
      <c r="AM6" s="12"/>
      <c r="AN6" s="12"/>
      <c r="AO6" s="12"/>
      <c r="AP6" s="12">
        <v>463</v>
      </c>
      <c r="AQ6" s="12">
        <v>191</v>
      </c>
      <c r="AR6" s="12">
        <v>272</v>
      </c>
      <c r="AS6" s="20"/>
      <c r="AT6" s="12">
        <v>2019</v>
      </c>
      <c r="AU6" s="12" t="s">
        <v>68</v>
      </c>
      <c r="AV6" s="12" t="s">
        <v>69</v>
      </c>
      <c r="AW6" s="12" t="s">
        <v>914</v>
      </c>
      <c r="AX6" s="12"/>
      <c r="AY6" s="12">
        <v>15</v>
      </c>
      <c r="AZ6" s="12"/>
      <c r="BA6" s="12">
        <v>15</v>
      </c>
      <c r="BB6" s="21"/>
      <c r="BC6" s="8">
        <v>2020</v>
      </c>
      <c r="BD6" s="11" t="s">
        <v>70</v>
      </c>
      <c r="BE6" s="11"/>
      <c r="BF6" s="11"/>
      <c r="BG6" s="11"/>
      <c r="BH6" s="11">
        <v>40</v>
      </c>
      <c r="BI6" s="11">
        <v>40</v>
      </c>
      <c r="BJ6" s="11"/>
      <c r="BK6" s="8"/>
      <c r="BL6" s="8"/>
      <c r="BM6" s="8"/>
      <c r="BN6" s="8"/>
      <c r="BO6" s="8"/>
    </row>
    <row r="7" spans="1:67">
      <c r="A7" s="12">
        <v>2014</v>
      </c>
      <c r="B7" s="12" t="s">
        <v>71</v>
      </c>
      <c r="C7" s="12"/>
      <c r="D7" s="12"/>
      <c r="E7" s="12"/>
      <c r="F7" s="12">
        <v>79</v>
      </c>
      <c r="G7" s="12">
        <v>40</v>
      </c>
      <c r="H7" s="12">
        <v>39</v>
      </c>
      <c r="I7" s="18"/>
      <c r="J7" s="12">
        <v>2015</v>
      </c>
      <c r="K7" s="12" t="s">
        <v>72</v>
      </c>
      <c r="L7" s="12"/>
      <c r="M7" s="12"/>
      <c r="N7" s="12"/>
      <c r="O7" s="12">
        <v>20859</v>
      </c>
      <c r="P7" s="12">
        <v>10565</v>
      </c>
      <c r="Q7" s="12">
        <v>10294</v>
      </c>
      <c r="R7" s="20"/>
      <c r="S7" s="12">
        <v>2016</v>
      </c>
      <c r="T7" s="12" t="s">
        <v>73</v>
      </c>
      <c r="U7" s="12" t="s">
        <v>58</v>
      </c>
      <c r="V7" s="12"/>
      <c r="W7" s="12"/>
      <c r="X7" s="12">
        <v>14</v>
      </c>
      <c r="Y7" s="12">
        <v>14</v>
      </c>
      <c r="Z7" s="12"/>
      <c r="AA7" s="20"/>
      <c r="AB7" s="12">
        <v>2017</v>
      </c>
      <c r="AC7" s="12" t="s">
        <v>74</v>
      </c>
      <c r="AD7" s="12" t="s">
        <v>75</v>
      </c>
      <c r="AE7" s="12"/>
      <c r="AF7" s="12"/>
      <c r="AG7" s="12">
        <v>8</v>
      </c>
      <c r="AH7" s="12">
        <v>8</v>
      </c>
      <c r="AI7" s="12"/>
      <c r="AJ7" s="20"/>
      <c r="AK7" s="12">
        <v>2018</v>
      </c>
      <c r="AL7" s="12" t="s">
        <v>76</v>
      </c>
      <c r="AM7" s="12"/>
      <c r="AN7" s="12"/>
      <c r="AO7" s="12"/>
      <c r="AP7" s="12">
        <v>306</v>
      </c>
      <c r="AQ7" s="12">
        <v>163</v>
      </c>
      <c r="AR7" s="12">
        <v>143</v>
      </c>
      <c r="AS7" s="20"/>
      <c r="AT7" s="12">
        <v>2019</v>
      </c>
      <c r="AU7" s="12" t="s">
        <v>77</v>
      </c>
      <c r="AV7" s="12" t="s">
        <v>78</v>
      </c>
      <c r="AW7" s="12"/>
      <c r="AX7" s="12"/>
      <c r="AY7" s="12">
        <v>16</v>
      </c>
      <c r="AZ7" s="12">
        <v>16</v>
      </c>
      <c r="BA7" s="12"/>
      <c r="BB7" s="20"/>
      <c r="BC7" s="8">
        <v>2020</v>
      </c>
      <c r="BD7" s="11" t="s">
        <v>79</v>
      </c>
      <c r="BE7" s="11"/>
      <c r="BF7" s="11"/>
      <c r="BG7" s="11"/>
      <c r="BH7" s="11">
        <v>36</v>
      </c>
      <c r="BI7" s="11">
        <v>18</v>
      </c>
      <c r="BJ7" s="11">
        <v>18</v>
      </c>
      <c r="BK7" s="8"/>
      <c r="BL7" s="8"/>
      <c r="BM7" s="8"/>
      <c r="BN7" s="8"/>
      <c r="BO7" s="8"/>
    </row>
    <row r="8" spans="1:67">
      <c r="A8" s="12">
        <v>2014</v>
      </c>
      <c r="B8" s="12" t="s">
        <v>80</v>
      </c>
      <c r="C8" s="12"/>
      <c r="D8" s="12"/>
      <c r="E8" s="12"/>
      <c r="F8" s="12">
        <v>1594</v>
      </c>
      <c r="G8" s="12">
        <v>809</v>
      </c>
      <c r="H8" s="12">
        <v>785</v>
      </c>
      <c r="I8" s="18"/>
      <c r="J8" s="12">
        <v>2015</v>
      </c>
      <c r="K8" s="12" t="s">
        <v>81</v>
      </c>
      <c r="L8" s="12" t="s">
        <v>63</v>
      </c>
      <c r="M8" s="12"/>
      <c r="N8" s="12"/>
      <c r="O8" s="12">
        <v>20</v>
      </c>
      <c r="P8" s="12">
        <v>20</v>
      </c>
      <c r="Q8" s="12"/>
      <c r="R8" s="20"/>
      <c r="S8" s="12">
        <v>2016</v>
      </c>
      <c r="T8" s="12" t="s">
        <v>82</v>
      </c>
      <c r="U8" s="12" t="s">
        <v>83</v>
      </c>
      <c r="V8" s="12"/>
      <c r="W8" s="12"/>
      <c r="X8" s="12">
        <v>17</v>
      </c>
      <c r="Y8" s="12">
        <v>17</v>
      </c>
      <c r="Z8" s="12"/>
      <c r="AA8" s="20"/>
      <c r="AB8" s="12">
        <v>2017</v>
      </c>
      <c r="AC8" s="12" t="s">
        <v>84</v>
      </c>
      <c r="AD8" s="12" t="s">
        <v>58</v>
      </c>
      <c r="AE8" s="12"/>
      <c r="AF8" s="12"/>
      <c r="AG8" s="12">
        <v>322</v>
      </c>
      <c r="AH8" s="12">
        <v>322</v>
      </c>
      <c r="AI8" s="12"/>
      <c r="AJ8" s="20"/>
      <c r="AK8" s="12">
        <v>2018</v>
      </c>
      <c r="AL8" s="12" t="s">
        <v>85</v>
      </c>
      <c r="AM8" s="12"/>
      <c r="AN8" s="12"/>
      <c r="AO8" s="12"/>
      <c r="AP8" s="12">
        <v>186</v>
      </c>
      <c r="AQ8" s="12">
        <v>120</v>
      </c>
      <c r="AR8" s="12">
        <v>66</v>
      </c>
      <c r="AS8" s="20"/>
      <c r="AT8" s="12">
        <v>2019</v>
      </c>
      <c r="AU8" s="12" t="s">
        <v>86</v>
      </c>
      <c r="AV8" s="12" t="s">
        <v>87</v>
      </c>
      <c r="AW8" s="12"/>
      <c r="AX8" s="12"/>
      <c r="AY8" s="12">
        <v>14</v>
      </c>
      <c r="AZ8" s="12">
        <v>14</v>
      </c>
      <c r="BA8" s="12"/>
      <c r="BB8" s="20"/>
      <c r="BC8" s="8">
        <v>2020</v>
      </c>
      <c r="BD8" s="11" t="s">
        <v>88</v>
      </c>
      <c r="BE8" s="11"/>
      <c r="BF8" s="12" t="s">
        <v>914</v>
      </c>
      <c r="BG8" s="11"/>
      <c r="BH8" s="11">
        <v>12</v>
      </c>
      <c r="BI8" s="11">
        <v>12</v>
      </c>
      <c r="BJ8" s="11"/>
      <c r="BK8" s="8"/>
      <c r="BL8" s="8"/>
      <c r="BM8" s="8"/>
      <c r="BN8" s="8"/>
      <c r="BO8" s="8"/>
    </row>
    <row r="9" spans="1:67">
      <c r="A9" s="12">
        <v>2014</v>
      </c>
      <c r="B9" s="12" t="s">
        <v>89</v>
      </c>
      <c r="C9" s="12" t="s">
        <v>90</v>
      </c>
      <c r="D9" s="12"/>
      <c r="E9" s="12"/>
      <c r="F9" s="12">
        <v>15</v>
      </c>
      <c r="G9" s="12">
        <v>15</v>
      </c>
      <c r="H9" s="12"/>
      <c r="I9" s="18"/>
      <c r="J9" s="12">
        <v>2015</v>
      </c>
      <c r="K9" s="12" t="s">
        <v>91</v>
      </c>
      <c r="L9" s="12"/>
      <c r="M9" s="12"/>
      <c r="N9" s="12"/>
      <c r="O9" s="12">
        <v>524</v>
      </c>
      <c r="P9" s="12">
        <v>309</v>
      </c>
      <c r="Q9" s="12">
        <v>215</v>
      </c>
      <c r="R9" s="20"/>
      <c r="S9" s="12">
        <v>2016</v>
      </c>
      <c r="T9" s="12" t="s">
        <v>92</v>
      </c>
      <c r="U9" s="12" t="s">
        <v>93</v>
      </c>
      <c r="V9" s="12"/>
      <c r="W9" s="12"/>
      <c r="X9" s="12">
        <v>10</v>
      </c>
      <c r="Y9" s="12">
        <v>10</v>
      </c>
      <c r="Z9" s="12"/>
      <c r="AA9" s="20"/>
      <c r="AB9" s="12">
        <v>2017</v>
      </c>
      <c r="AC9" s="12" t="s">
        <v>94</v>
      </c>
      <c r="AD9" s="12" t="s">
        <v>95</v>
      </c>
      <c r="AE9" s="12"/>
      <c r="AF9" s="12"/>
      <c r="AG9" s="12">
        <v>25</v>
      </c>
      <c r="AH9" s="12">
        <v>25</v>
      </c>
      <c r="AI9" s="12"/>
      <c r="AJ9" s="20"/>
      <c r="AK9" s="12">
        <v>2018</v>
      </c>
      <c r="AL9" s="12" t="s">
        <v>96</v>
      </c>
      <c r="AM9" s="12"/>
      <c r="AN9" s="12"/>
      <c r="AO9" s="12"/>
      <c r="AP9" s="12">
        <v>931</v>
      </c>
      <c r="AQ9" s="12">
        <v>456</v>
      </c>
      <c r="AR9" s="12">
        <v>475</v>
      </c>
      <c r="AS9" s="20"/>
      <c r="AT9" s="12">
        <v>2019</v>
      </c>
      <c r="AU9" s="12" t="s">
        <v>97</v>
      </c>
      <c r="AV9" s="12"/>
      <c r="AW9" s="12"/>
      <c r="AX9" s="12"/>
      <c r="AY9" s="12">
        <v>9</v>
      </c>
      <c r="AZ9" s="12">
        <v>7</v>
      </c>
      <c r="BA9" s="12">
        <v>2</v>
      </c>
      <c r="BB9" s="20"/>
      <c r="BC9" s="8">
        <v>2020</v>
      </c>
      <c r="BD9" s="11" t="s">
        <v>98</v>
      </c>
      <c r="BE9" s="11"/>
      <c r="BF9" s="12" t="s">
        <v>914</v>
      </c>
      <c r="BG9" s="11"/>
      <c r="BH9" s="11">
        <v>9</v>
      </c>
      <c r="BI9" s="11">
        <v>9</v>
      </c>
      <c r="BJ9" s="11"/>
      <c r="BK9" s="8"/>
      <c r="BL9" s="8"/>
      <c r="BM9" s="8"/>
      <c r="BN9" s="8"/>
      <c r="BO9" s="8"/>
    </row>
    <row r="10" spans="1:67">
      <c r="A10" s="12">
        <v>2014</v>
      </c>
      <c r="B10" s="12" t="s">
        <v>99</v>
      </c>
      <c r="C10" s="12"/>
      <c r="D10" s="12"/>
      <c r="E10" s="12"/>
      <c r="F10" s="12">
        <v>42</v>
      </c>
      <c r="G10" s="12">
        <v>27</v>
      </c>
      <c r="H10" s="12">
        <v>15</v>
      </c>
      <c r="I10" s="18"/>
      <c r="J10" s="12">
        <v>2015</v>
      </c>
      <c r="K10" s="12" t="s">
        <v>100</v>
      </c>
      <c r="L10" s="12"/>
      <c r="M10" s="12"/>
      <c r="N10" s="12"/>
      <c r="O10" s="12">
        <v>92</v>
      </c>
      <c r="P10" s="12">
        <v>54</v>
      </c>
      <c r="Q10" s="12">
        <v>38</v>
      </c>
      <c r="R10" s="20"/>
      <c r="S10" s="12">
        <v>2016</v>
      </c>
      <c r="T10" s="12" t="s">
        <v>101</v>
      </c>
      <c r="U10" s="12" t="s">
        <v>102</v>
      </c>
      <c r="V10" s="12"/>
      <c r="W10" s="12"/>
      <c r="X10" s="12">
        <v>8</v>
      </c>
      <c r="Y10" s="12">
        <v>8</v>
      </c>
      <c r="Z10" s="12"/>
      <c r="AA10" s="20"/>
      <c r="AB10" s="12">
        <v>2017</v>
      </c>
      <c r="AC10" s="12" t="s">
        <v>103</v>
      </c>
      <c r="AD10" s="12"/>
      <c r="AE10" s="12"/>
      <c r="AF10" s="12"/>
      <c r="AG10" s="12">
        <v>32</v>
      </c>
      <c r="AH10" s="12">
        <v>15</v>
      </c>
      <c r="AI10" s="12">
        <v>17</v>
      </c>
      <c r="AJ10" s="20"/>
      <c r="AK10" s="12">
        <v>2018</v>
      </c>
      <c r="AL10" s="12" t="s">
        <v>104</v>
      </c>
      <c r="AM10" s="12"/>
      <c r="AN10" s="12"/>
      <c r="AO10" s="12"/>
      <c r="AP10" s="12">
        <v>30826</v>
      </c>
      <c r="AQ10" s="12">
        <v>14813</v>
      </c>
      <c r="AR10" s="12">
        <v>16013</v>
      </c>
      <c r="AS10" s="20"/>
      <c r="AT10" s="12">
        <v>2019</v>
      </c>
      <c r="AU10" s="12" t="s">
        <v>66</v>
      </c>
      <c r="AV10" s="12" t="s">
        <v>105</v>
      </c>
      <c r="AW10" s="12"/>
      <c r="AX10" s="12"/>
      <c r="AY10" s="12">
        <v>23</v>
      </c>
      <c r="AZ10" s="12">
        <v>23</v>
      </c>
      <c r="BA10" s="12"/>
      <c r="BB10" s="20"/>
      <c r="BC10" s="8">
        <v>2020</v>
      </c>
      <c r="BD10" s="11" t="s">
        <v>106</v>
      </c>
      <c r="BE10" s="11"/>
      <c r="BF10" s="12" t="s">
        <v>914</v>
      </c>
      <c r="BG10" s="11"/>
      <c r="BH10" s="11">
        <v>12</v>
      </c>
      <c r="BI10" s="11"/>
      <c r="BJ10" s="11">
        <v>12</v>
      </c>
      <c r="BK10" s="8"/>
      <c r="BL10" s="8"/>
      <c r="BM10" s="8"/>
      <c r="BN10" s="8"/>
      <c r="BO10" s="8"/>
    </row>
    <row r="11" spans="1:67">
      <c r="A11" s="12">
        <v>2014</v>
      </c>
      <c r="B11" s="12" t="s">
        <v>107</v>
      </c>
      <c r="C11" s="12" t="s">
        <v>108</v>
      </c>
      <c r="D11" s="12"/>
      <c r="E11" s="12"/>
      <c r="F11" s="12">
        <v>41</v>
      </c>
      <c r="G11" s="12">
        <v>41</v>
      </c>
      <c r="H11" s="12"/>
      <c r="I11" s="18"/>
      <c r="J11" s="12">
        <v>2015</v>
      </c>
      <c r="K11" s="12" t="s">
        <v>109</v>
      </c>
      <c r="L11" s="12" t="s">
        <v>110</v>
      </c>
      <c r="M11" s="12"/>
      <c r="N11" s="12"/>
      <c r="O11" s="12">
        <v>49</v>
      </c>
      <c r="P11" s="12">
        <v>49</v>
      </c>
      <c r="Q11" s="12"/>
      <c r="R11" s="20"/>
      <c r="S11" s="12">
        <v>2016</v>
      </c>
      <c r="T11" s="12" t="s">
        <v>111</v>
      </c>
      <c r="U11" s="12" t="s">
        <v>112</v>
      </c>
      <c r="V11" s="12" t="s">
        <v>914</v>
      </c>
      <c r="W11" s="12"/>
      <c r="X11" s="12">
        <v>15</v>
      </c>
      <c r="Y11" s="12">
        <v>15</v>
      </c>
      <c r="Z11" s="12"/>
      <c r="AA11" s="21"/>
      <c r="AB11" s="12">
        <v>2017</v>
      </c>
      <c r="AC11" s="12" t="s">
        <v>113</v>
      </c>
      <c r="AD11" s="12" t="s">
        <v>31</v>
      </c>
      <c r="AE11" s="12"/>
      <c r="AF11" s="12"/>
      <c r="AG11" s="12">
        <v>8</v>
      </c>
      <c r="AH11" s="12">
        <v>8</v>
      </c>
      <c r="AI11" s="12"/>
      <c r="AJ11" s="20"/>
      <c r="AK11" s="12">
        <v>2018</v>
      </c>
      <c r="AL11" s="12" t="s">
        <v>114</v>
      </c>
      <c r="AM11" s="12" t="s">
        <v>115</v>
      </c>
      <c r="AN11" s="12" t="s">
        <v>914</v>
      </c>
      <c r="AO11" s="12"/>
      <c r="AP11" s="12">
        <v>26</v>
      </c>
      <c r="AQ11" s="12"/>
      <c r="AR11" s="12">
        <v>26</v>
      </c>
      <c r="AS11" s="21"/>
      <c r="AT11" s="12">
        <v>2019</v>
      </c>
      <c r="AU11" s="12" t="s">
        <v>116</v>
      </c>
      <c r="AV11" s="12"/>
      <c r="AW11" s="12"/>
      <c r="AX11" s="12"/>
      <c r="AY11" s="12">
        <v>19</v>
      </c>
      <c r="AZ11" s="12"/>
      <c r="BA11" s="12">
        <v>19</v>
      </c>
      <c r="BB11" s="20"/>
      <c r="BC11" s="8">
        <v>2020</v>
      </c>
      <c r="BD11" s="11" t="s">
        <v>117</v>
      </c>
      <c r="BE11" s="11"/>
      <c r="BF11" s="11"/>
      <c r="BG11" s="11"/>
      <c r="BH11" s="11">
        <v>24</v>
      </c>
      <c r="BI11" s="11">
        <v>24</v>
      </c>
      <c r="BJ11" s="11"/>
      <c r="BK11" s="8"/>
      <c r="BL11" s="8"/>
      <c r="BM11" s="8"/>
      <c r="BN11" s="8"/>
      <c r="BO11" s="8"/>
    </row>
    <row r="12" spans="1:67">
      <c r="A12" s="12">
        <v>2014</v>
      </c>
      <c r="B12" s="12" t="s">
        <v>118</v>
      </c>
      <c r="C12" s="12" t="s">
        <v>119</v>
      </c>
      <c r="D12" s="12"/>
      <c r="E12" s="12"/>
      <c r="F12" s="12">
        <v>11</v>
      </c>
      <c r="G12" s="12">
        <v>11</v>
      </c>
      <c r="H12" s="12"/>
      <c r="I12" s="18"/>
      <c r="J12" s="12">
        <v>2015</v>
      </c>
      <c r="K12" s="12" t="s">
        <v>120</v>
      </c>
      <c r="L12" s="12" t="s">
        <v>121</v>
      </c>
      <c r="M12" s="12"/>
      <c r="N12" s="12"/>
      <c r="O12" s="12">
        <v>10</v>
      </c>
      <c r="P12" s="12">
        <v>10</v>
      </c>
      <c r="Q12" s="12"/>
      <c r="R12" s="20"/>
      <c r="S12" s="12">
        <v>2016</v>
      </c>
      <c r="T12" s="12" t="s">
        <v>122</v>
      </c>
      <c r="U12" s="12" t="s">
        <v>123</v>
      </c>
      <c r="V12" s="12"/>
      <c r="W12" s="12"/>
      <c r="X12" s="12">
        <v>10</v>
      </c>
      <c r="Y12" s="12">
        <v>10</v>
      </c>
      <c r="Z12" s="12"/>
      <c r="AA12" s="20"/>
      <c r="AB12" s="12">
        <v>2017</v>
      </c>
      <c r="AC12" s="12" t="s">
        <v>124</v>
      </c>
      <c r="AD12" s="12" t="s">
        <v>125</v>
      </c>
      <c r="AE12" s="12" t="s">
        <v>914</v>
      </c>
      <c r="AF12" s="12"/>
      <c r="AG12" s="12">
        <v>65</v>
      </c>
      <c r="AH12" s="12">
        <v>65</v>
      </c>
      <c r="AI12" s="12"/>
      <c r="AJ12" s="21"/>
      <c r="AK12" s="12">
        <v>2018</v>
      </c>
      <c r="AL12" s="12" t="s">
        <v>126</v>
      </c>
      <c r="AM12" s="12" t="s">
        <v>127</v>
      </c>
      <c r="AN12" s="12"/>
      <c r="AO12" s="12"/>
      <c r="AP12" s="12">
        <v>25</v>
      </c>
      <c r="AQ12" s="12">
        <v>25</v>
      </c>
      <c r="AR12" s="12"/>
      <c r="AS12" s="20"/>
      <c r="AT12" s="12">
        <v>2019</v>
      </c>
      <c r="AU12" s="12" t="s">
        <v>128</v>
      </c>
      <c r="AV12" s="12"/>
      <c r="AW12" s="12"/>
      <c r="AX12" s="12"/>
      <c r="AY12" s="12">
        <v>110</v>
      </c>
      <c r="AZ12" s="12"/>
      <c r="BA12" s="12">
        <v>110</v>
      </c>
      <c r="BB12" s="20"/>
      <c r="BC12" s="8">
        <v>2020</v>
      </c>
      <c r="BD12" s="11" t="s">
        <v>129</v>
      </c>
      <c r="BE12" s="11"/>
      <c r="BF12" s="11"/>
      <c r="BG12" s="11"/>
      <c r="BH12" s="11">
        <v>53</v>
      </c>
      <c r="BI12" s="11">
        <v>53</v>
      </c>
      <c r="BJ12" s="11"/>
      <c r="BK12" s="8"/>
      <c r="BL12" s="8"/>
      <c r="BM12" s="8"/>
      <c r="BN12" s="8"/>
      <c r="BO12" s="8"/>
    </row>
    <row r="13" spans="1:67">
      <c r="A13" s="12">
        <v>2014</v>
      </c>
      <c r="B13" s="12" t="s">
        <v>130</v>
      </c>
      <c r="C13" s="12" t="s">
        <v>131</v>
      </c>
      <c r="D13" s="12" t="s">
        <v>914</v>
      </c>
      <c r="E13" s="12"/>
      <c r="F13" s="12">
        <v>11</v>
      </c>
      <c r="G13" s="12">
        <v>11</v>
      </c>
      <c r="H13" s="12"/>
      <c r="I13" s="18"/>
      <c r="J13" s="12">
        <v>2015</v>
      </c>
      <c r="K13" s="12" t="s">
        <v>132</v>
      </c>
      <c r="L13" s="12"/>
      <c r="M13" s="12"/>
      <c r="N13" s="12"/>
      <c r="O13" s="12">
        <v>48</v>
      </c>
      <c r="P13" s="12">
        <v>36</v>
      </c>
      <c r="Q13" s="12">
        <v>12</v>
      </c>
      <c r="R13" s="20"/>
      <c r="S13" s="12">
        <v>2016</v>
      </c>
      <c r="T13" s="12" t="s">
        <v>133</v>
      </c>
      <c r="U13" s="12" t="s">
        <v>134</v>
      </c>
      <c r="V13" s="12" t="s">
        <v>914</v>
      </c>
      <c r="W13" s="12"/>
      <c r="X13" s="12">
        <v>17</v>
      </c>
      <c r="Y13" s="12">
        <v>17</v>
      </c>
      <c r="Z13" s="12"/>
      <c r="AA13" s="21"/>
      <c r="AB13" s="12">
        <v>2017</v>
      </c>
      <c r="AC13" s="12" t="s">
        <v>135</v>
      </c>
      <c r="AD13" s="12" t="s">
        <v>136</v>
      </c>
      <c r="AE13" s="12" t="s">
        <v>914</v>
      </c>
      <c r="AF13" s="12"/>
      <c r="AG13" s="12">
        <v>22</v>
      </c>
      <c r="AH13" s="12">
        <v>22</v>
      </c>
      <c r="AI13" s="12"/>
      <c r="AJ13" s="21"/>
      <c r="AK13" s="12">
        <v>2018</v>
      </c>
      <c r="AL13" s="12" t="s">
        <v>137</v>
      </c>
      <c r="AM13" s="12"/>
      <c r="AN13" s="12"/>
      <c r="AO13" s="12"/>
      <c r="AP13" s="12">
        <v>9</v>
      </c>
      <c r="AQ13" s="12">
        <v>6</v>
      </c>
      <c r="AR13" s="12">
        <v>3</v>
      </c>
      <c r="AS13" s="20"/>
      <c r="AT13" s="12">
        <v>2019</v>
      </c>
      <c r="AU13" s="12" t="s">
        <v>138</v>
      </c>
      <c r="AV13" s="12"/>
      <c r="AW13" s="12"/>
      <c r="AX13" s="12"/>
      <c r="AY13" s="12">
        <v>1052</v>
      </c>
      <c r="AZ13" s="12"/>
      <c r="BA13" s="12">
        <v>1052</v>
      </c>
      <c r="BB13" s="20"/>
      <c r="BC13" s="8">
        <v>2020</v>
      </c>
      <c r="BD13" s="11" t="s">
        <v>139</v>
      </c>
      <c r="BE13" s="11"/>
      <c r="BF13" s="12" t="s">
        <v>914</v>
      </c>
      <c r="BG13" s="11"/>
      <c r="BH13" s="11">
        <v>10</v>
      </c>
      <c r="BI13" s="11"/>
      <c r="BJ13" s="11">
        <v>10</v>
      </c>
      <c r="BK13" s="8"/>
      <c r="BL13" s="8"/>
      <c r="BM13" s="8"/>
      <c r="BN13" s="8"/>
      <c r="BO13" s="8"/>
    </row>
    <row r="14" spans="1:67">
      <c r="A14" s="12">
        <v>2014</v>
      </c>
      <c r="B14" s="12" t="s">
        <v>140</v>
      </c>
      <c r="C14" s="12" t="s">
        <v>141</v>
      </c>
      <c r="D14" s="12" t="s">
        <v>914</v>
      </c>
      <c r="E14" s="12"/>
      <c r="F14" s="12">
        <v>23</v>
      </c>
      <c r="G14" s="12"/>
      <c r="H14" s="12">
        <v>23</v>
      </c>
      <c r="I14" s="18"/>
      <c r="J14" s="12">
        <v>2015</v>
      </c>
      <c r="K14" s="12" t="s">
        <v>142</v>
      </c>
      <c r="L14" s="12"/>
      <c r="M14" s="12"/>
      <c r="N14" s="12"/>
      <c r="O14" s="12">
        <v>15</v>
      </c>
      <c r="P14" s="12">
        <v>13</v>
      </c>
      <c r="Q14" s="12">
        <v>2</v>
      </c>
      <c r="R14" s="20"/>
      <c r="S14" s="12">
        <v>2016</v>
      </c>
      <c r="T14" s="12" t="s">
        <v>143</v>
      </c>
      <c r="U14" s="12" t="s">
        <v>31</v>
      </c>
      <c r="V14" s="12"/>
      <c r="W14" s="12"/>
      <c r="X14" s="12">
        <v>12</v>
      </c>
      <c r="Y14" s="12">
        <v>12</v>
      </c>
      <c r="Z14" s="12"/>
      <c r="AA14" s="20"/>
      <c r="AB14" s="12">
        <v>2017</v>
      </c>
      <c r="AC14" s="12" t="s">
        <v>144</v>
      </c>
      <c r="AD14" s="12" t="s">
        <v>145</v>
      </c>
      <c r="AE14" s="12" t="s">
        <v>914</v>
      </c>
      <c r="AF14" s="12"/>
      <c r="AG14" s="12">
        <v>28</v>
      </c>
      <c r="AH14" s="12">
        <v>28</v>
      </c>
      <c r="AI14" s="12"/>
      <c r="AJ14" s="21"/>
      <c r="AK14" s="12">
        <v>2018</v>
      </c>
      <c r="AL14" s="12" t="s">
        <v>146</v>
      </c>
      <c r="AM14" s="12"/>
      <c r="AN14" s="12"/>
      <c r="AO14" s="12"/>
      <c r="AP14" s="12">
        <v>274</v>
      </c>
      <c r="AQ14" s="12">
        <v>159</v>
      </c>
      <c r="AR14" s="12">
        <v>115</v>
      </c>
      <c r="AS14" s="20"/>
      <c r="AT14" s="12">
        <v>2019</v>
      </c>
      <c r="AU14" s="12" t="s">
        <v>147</v>
      </c>
      <c r="AV14" s="12" t="s">
        <v>148</v>
      </c>
      <c r="AW14" s="12"/>
      <c r="AX14" s="12"/>
      <c r="AY14" s="12">
        <v>21</v>
      </c>
      <c r="AZ14" s="12">
        <v>21</v>
      </c>
      <c r="BA14" s="12"/>
      <c r="BB14" s="20"/>
      <c r="BC14" s="8">
        <v>2020</v>
      </c>
      <c r="BD14" s="11" t="s">
        <v>149</v>
      </c>
      <c r="BE14" s="11"/>
      <c r="BF14" s="11"/>
      <c r="BG14" s="11"/>
      <c r="BH14" s="11">
        <v>22</v>
      </c>
      <c r="BI14" s="11">
        <v>11</v>
      </c>
      <c r="BJ14" s="11">
        <v>11</v>
      </c>
      <c r="BK14" s="8"/>
      <c r="BL14" s="8"/>
      <c r="BM14" s="8"/>
      <c r="BN14" s="8"/>
      <c r="BO14" s="8"/>
    </row>
    <row r="15" spans="1:67">
      <c r="A15" s="12">
        <v>2014</v>
      </c>
      <c r="B15" s="12" t="s">
        <v>150</v>
      </c>
      <c r="C15" s="12" t="s">
        <v>151</v>
      </c>
      <c r="D15" s="12"/>
      <c r="E15" s="12"/>
      <c r="F15" s="12">
        <v>24</v>
      </c>
      <c r="G15" s="12">
        <v>24</v>
      </c>
      <c r="H15" s="12"/>
      <c r="I15" s="18"/>
      <c r="J15" s="12">
        <v>2015</v>
      </c>
      <c r="K15" s="12" t="s">
        <v>152</v>
      </c>
      <c r="L15" s="12" t="s">
        <v>153</v>
      </c>
      <c r="M15" s="12"/>
      <c r="N15" s="12"/>
      <c r="O15" s="12">
        <v>23</v>
      </c>
      <c r="P15" s="12">
        <v>23</v>
      </c>
      <c r="Q15" s="12"/>
      <c r="R15" s="20"/>
      <c r="S15" s="12">
        <v>2016</v>
      </c>
      <c r="T15" s="12" t="s">
        <v>154</v>
      </c>
      <c r="U15" s="12" t="s">
        <v>155</v>
      </c>
      <c r="V15" s="12"/>
      <c r="W15" s="12"/>
      <c r="X15" s="12">
        <v>14</v>
      </c>
      <c r="Y15" s="12">
        <v>14</v>
      </c>
      <c r="Z15" s="12"/>
      <c r="AA15" s="20"/>
      <c r="AB15" s="12">
        <v>2017</v>
      </c>
      <c r="AC15" s="12" t="s">
        <v>156</v>
      </c>
      <c r="AD15" s="12"/>
      <c r="AE15" s="12"/>
      <c r="AF15" s="12"/>
      <c r="AG15" s="12">
        <v>422</v>
      </c>
      <c r="AH15" s="12">
        <v>197</v>
      </c>
      <c r="AI15" s="12">
        <v>225</v>
      </c>
      <c r="AJ15" s="20"/>
      <c r="AK15" s="12">
        <v>2018</v>
      </c>
      <c r="AL15" s="12" t="s">
        <v>157</v>
      </c>
      <c r="AM15" s="12"/>
      <c r="AN15" s="12"/>
      <c r="AO15" s="12"/>
      <c r="AP15" s="12">
        <v>96</v>
      </c>
      <c r="AQ15" s="12">
        <v>75</v>
      </c>
      <c r="AR15" s="12">
        <v>21</v>
      </c>
      <c r="AS15" s="20"/>
      <c r="AT15" s="12">
        <v>2019</v>
      </c>
      <c r="AU15" s="12" t="s">
        <v>158</v>
      </c>
      <c r="AV15" s="12" t="s">
        <v>159</v>
      </c>
      <c r="AW15" s="12"/>
      <c r="AX15" s="12"/>
      <c r="AY15" s="12">
        <v>36</v>
      </c>
      <c r="AZ15" s="12">
        <v>36</v>
      </c>
      <c r="BA15" s="12"/>
      <c r="BB15" s="20"/>
      <c r="BC15" s="8">
        <v>2020</v>
      </c>
      <c r="BD15" s="11" t="s">
        <v>160</v>
      </c>
      <c r="BE15" s="11"/>
      <c r="BF15" s="11"/>
      <c r="BG15" s="11"/>
      <c r="BH15" s="11">
        <v>94</v>
      </c>
      <c r="BI15" s="11">
        <v>56</v>
      </c>
      <c r="BJ15" s="11">
        <v>38</v>
      </c>
      <c r="BK15" s="8"/>
      <c r="BL15" s="8"/>
      <c r="BM15" s="8"/>
      <c r="BN15" s="8"/>
      <c r="BO15" s="8"/>
    </row>
    <row r="16" spans="1:67">
      <c r="A16" s="12">
        <v>2014</v>
      </c>
      <c r="B16" s="12" t="s">
        <v>161</v>
      </c>
      <c r="C16" s="12" t="s">
        <v>162</v>
      </c>
      <c r="D16" s="12"/>
      <c r="E16" s="12"/>
      <c r="F16" s="12">
        <v>9</v>
      </c>
      <c r="G16" s="12"/>
      <c r="H16" s="12">
        <v>9</v>
      </c>
      <c r="I16" s="18"/>
      <c r="J16" s="12">
        <v>2015</v>
      </c>
      <c r="K16" s="12" t="s">
        <v>163</v>
      </c>
      <c r="L16" s="12" t="s">
        <v>164</v>
      </c>
      <c r="M16" s="12" t="s">
        <v>914</v>
      </c>
      <c r="N16" s="12"/>
      <c r="O16" s="12">
        <v>7</v>
      </c>
      <c r="P16" s="12">
        <v>7</v>
      </c>
      <c r="Q16" s="12"/>
      <c r="R16" s="21"/>
      <c r="S16" s="12">
        <v>2016</v>
      </c>
      <c r="T16" s="12" t="s">
        <v>165</v>
      </c>
      <c r="U16" s="12" t="s">
        <v>31</v>
      </c>
      <c r="V16" s="12"/>
      <c r="W16" s="12"/>
      <c r="X16" s="12">
        <v>8</v>
      </c>
      <c r="Y16" s="12">
        <v>8</v>
      </c>
      <c r="Z16" s="12"/>
      <c r="AA16" s="20"/>
      <c r="AB16" s="12">
        <v>2017</v>
      </c>
      <c r="AC16" s="12" t="s">
        <v>166</v>
      </c>
      <c r="AD16" s="12" t="s">
        <v>167</v>
      </c>
      <c r="AE16" s="12"/>
      <c r="AF16" s="12"/>
      <c r="AG16" s="12">
        <v>8</v>
      </c>
      <c r="AH16" s="12">
        <v>8</v>
      </c>
      <c r="AI16" s="12"/>
      <c r="AJ16" s="20"/>
      <c r="AK16" s="12">
        <v>2018</v>
      </c>
      <c r="AL16" s="12" t="s">
        <v>168</v>
      </c>
      <c r="AM16" s="12"/>
      <c r="AN16" s="12"/>
      <c r="AO16" s="12"/>
      <c r="AP16" s="12">
        <v>64</v>
      </c>
      <c r="AQ16" s="12">
        <v>33</v>
      </c>
      <c r="AR16" s="12">
        <v>31</v>
      </c>
      <c r="AS16" s="20"/>
      <c r="AT16" s="12">
        <v>2019</v>
      </c>
      <c r="AU16" s="12" t="s">
        <v>169</v>
      </c>
      <c r="AV16" s="12" t="s">
        <v>170</v>
      </c>
      <c r="AW16" s="12"/>
      <c r="AX16" s="12"/>
      <c r="AY16" s="12">
        <v>14</v>
      </c>
      <c r="AZ16" s="12">
        <v>7</v>
      </c>
      <c r="BA16" s="12">
        <v>7</v>
      </c>
      <c r="BB16" s="20"/>
      <c r="BC16" s="8">
        <v>2020</v>
      </c>
      <c r="BD16" s="11" t="s">
        <v>171</v>
      </c>
      <c r="BE16" s="11"/>
      <c r="BF16" s="11"/>
      <c r="BG16" s="11"/>
      <c r="BH16" s="11">
        <v>20</v>
      </c>
      <c r="BI16" s="11">
        <v>13</v>
      </c>
      <c r="BJ16" s="11">
        <v>7</v>
      </c>
      <c r="BK16" s="8"/>
      <c r="BL16" s="8"/>
      <c r="BM16" s="8"/>
      <c r="BN16" s="8"/>
      <c r="BO16" s="8"/>
    </row>
    <row r="17" spans="1:67">
      <c r="A17" s="12">
        <v>2014</v>
      </c>
      <c r="B17" s="12" t="s">
        <v>172</v>
      </c>
      <c r="C17" s="12"/>
      <c r="D17" s="12"/>
      <c r="E17" s="12"/>
      <c r="F17" s="12">
        <v>103</v>
      </c>
      <c r="G17" s="12">
        <v>37</v>
      </c>
      <c r="H17" s="12">
        <v>66</v>
      </c>
      <c r="I17" s="18"/>
      <c r="J17" s="12">
        <v>2015</v>
      </c>
      <c r="K17" s="12" t="s">
        <v>173</v>
      </c>
      <c r="L17" s="12"/>
      <c r="M17" s="12"/>
      <c r="N17" s="12"/>
      <c r="O17" s="12">
        <v>64</v>
      </c>
      <c r="P17" s="12">
        <v>30</v>
      </c>
      <c r="Q17" s="12">
        <v>34</v>
      </c>
      <c r="R17" s="20"/>
      <c r="S17" s="12">
        <v>2016</v>
      </c>
      <c r="T17" s="12" t="s">
        <v>174</v>
      </c>
      <c r="U17" s="12" t="s">
        <v>175</v>
      </c>
      <c r="V17" s="12" t="s">
        <v>914</v>
      </c>
      <c r="W17" s="12"/>
      <c r="X17" s="12">
        <v>17</v>
      </c>
      <c r="Y17" s="12"/>
      <c r="Z17" s="12">
        <v>17</v>
      </c>
      <c r="AA17" s="21"/>
      <c r="AB17" s="12">
        <v>2017</v>
      </c>
      <c r="AC17" s="12" t="s">
        <v>176</v>
      </c>
      <c r="AD17" s="12" t="s">
        <v>177</v>
      </c>
      <c r="AE17" s="12" t="s">
        <v>914</v>
      </c>
      <c r="AF17" s="12"/>
      <c r="AG17" s="12">
        <v>19</v>
      </c>
      <c r="AH17" s="12"/>
      <c r="AI17" s="12">
        <v>19</v>
      </c>
      <c r="AJ17" s="21"/>
      <c r="AK17" s="12">
        <v>2018</v>
      </c>
      <c r="AL17" s="12" t="s">
        <v>178</v>
      </c>
      <c r="AM17" s="12" t="s">
        <v>179</v>
      </c>
      <c r="AN17" s="12"/>
      <c r="AO17" s="12"/>
      <c r="AP17" s="12">
        <v>8</v>
      </c>
      <c r="AQ17" s="12">
        <v>8</v>
      </c>
      <c r="AR17" s="12"/>
      <c r="AS17" s="20"/>
      <c r="AT17" s="12">
        <v>2019</v>
      </c>
      <c r="AU17" s="12" t="s">
        <v>180</v>
      </c>
      <c r="AV17" s="12" t="s">
        <v>181</v>
      </c>
      <c r="AW17" s="12" t="s">
        <v>914</v>
      </c>
      <c r="AX17" s="12"/>
      <c r="AY17" s="12">
        <v>2587</v>
      </c>
      <c r="AZ17" s="12">
        <v>2587</v>
      </c>
      <c r="BA17" s="12"/>
      <c r="BB17" s="21"/>
      <c r="BC17" s="8">
        <v>2020</v>
      </c>
      <c r="BD17" s="11" t="s">
        <v>182</v>
      </c>
      <c r="BE17" s="11"/>
      <c r="BF17" s="11"/>
      <c r="BG17" s="11"/>
      <c r="BH17" s="11">
        <v>21</v>
      </c>
      <c r="BI17" s="11">
        <v>21</v>
      </c>
      <c r="BJ17" s="11"/>
      <c r="BK17" s="8"/>
      <c r="BL17" s="8"/>
      <c r="BM17" s="8"/>
      <c r="BN17" s="8"/>
      <c r="BO17" s="8"/>
    </row>
    <row r="18" spans="1:67">
      <c r="A18" s="12">
        <v>2014</v>
      </c>
      <c r="B18" s="12" t="s">
        <v>183</v>
      </c>
      <c r="C18" s="12"/>
      <c r="D18" s="12"/>
      <c r="E18" s="12"/>
      <c r="F18" s="12">
        <v>1753</v>
      </c>
      <c r="G18" s="12">
        <v>848</v>
      </c>
      <c r="H18" s="12">
        <v>905</v>
      </c>
      <c r="I18" s="18"/>
      <c r="J18" s="12">
        <v>2015</v>
      </c>
      <c r="K18" s="12" t="s">
        <v>184</v>
      </c>
      <c r="L18" s="12" t="s">
        <v>185</v>
      </c>
      <c r="M18" s="12"/>
      <c r="N18" s="12"/>
      <c r="O18" s="12">
        <v>28</v>
      </c>
      <c r="P18" s="12">
        <v>28</v>
      </c>
      <c r="Q18" s="12"/>
      <c r="R18" s="20"/>
      <c r="S18" s="12">
        <v>2016</v>
      </c>
      <c r="T18" s="12" t="s">
        <v>186</v>
      </c>
      <c r="U18" s="12" t="s">
        <v>187</v>
      </c>
      <c r="V18" s="12"/>
      <c r="W18" s="12"/>
      <c r="X18" s="12">
        <v>12</v>
      </c>
      <c r="Y18" s="12">
        <v>12</v>
      </c>
      <c r="Z18" s="12"/>
      <c r="AA18" s="20"/>
      <c r="AB18" s="12">
        <v>2017</v>
      </c>
      <c r="AC18" s="12" t="s">
        <v>188</v>
      </c>
      <c r="AD18" s="12" t="s">
        <v>162</v>
      </c>
      <c r="AE18" s="12"/>
      <c r="AF18" s="12"/>
      <c r="AG18" s="12">
        <v>20</v>
      </c>
      <c r="AH18" s="12"/>
      <c r="AI18" s="12">
        <v>20</v>
      </c>
      <c r="AJ18" s="20"/>
      <c r="AK18" s="12">
        <v>2018</v>
      </c>
      <c r="AL18" s="12" t="s">
        <v>189</v>
      </c>
      <c r="AM18" s="12" t="s">
        <v>190</v>
      </c>
      <c r="AN18" s="12" t="s">
        <v>914</v>
      </c>
      <c r="AO18" s="12"/>
      <c r="AP18" s="12">
        <v>27</v>
      </c>
      <c r="AQ18" s="12">
        <v>27</v>
      </c>
      <c r="AR18" s="12"/>
      <c r="AS18" s="21"/>
      <c r="AT18" s="12">
        <v>2019</v>
      </c>
      <c r="AU18" s="12" t="s">
        <v>191</v>
      </c>
      <c r="AV18" s="12"/>
      <c r="AW18" s="12"/>
      <c r="AX18" s="12"/>
      <c r="AY18" s="12">
        <v>151</v>
      </c>
      <c r="AZ18" s="12">
        <v>54</v>
      </c>
      <c r="BA18" s="12">
        <v>97</v>
      </c>
      <c r="BB18" s="20"/>
      <c r="BC18" s="8">
        <v>2020</v>
      </c>
      <c r="BD18" s="11" t="s">
        <v>192</v>
      </c>
      <c r="BE18" s="11"/>
      <c r="BF18" s="11"/>
      <c r="BG18" s="11"/>
      <c r="BH18" s="11">
        <v>160</v>
      </c>
      <c r="BI18" s="11">
        <v>80</v>
      </c>
      <c r="BJ18" s="11">
        <v>80</v>
      </c>
      <c r="BK18" s="8"/>
      <c r="BL18" s="8"/>
      <c r="BM18" s="8"/>
      <c r="BN18" s="8"/>
      <c r="BO18" s="8"/>
    </row>
    <row r="19" spans="1:67">
      <c r="A19" s="12">
        <v>2014</v>
      </c>
      <c r="B19" s="12" t="s">
        <v>193</v>
      </c>
      <c r="C19" s="12" t="s">
        <v>194</v>
      </c>
      <c r="D19" s="12"/>
      <c r="E19" s="12"/>
      <c r="F19" s="12">
        <v>12</v>
      </c>
      <c r="G19" s="12"/>
      <c r="H19" s="12">
        <v>12</v>
      </c>
      <c r="I19" s="18"/>
      <c r="J19" s="12">
        <v>2015</v>
      </c>
      <c r="K19" s="12" t="s">
        <v>195</v>
      </c>
      <c r="L19" s="12"/>
      <c r="M19" s="12"/>
      <c r="N19" s="12"/>
      <c r="O19" s="12">
        <v>30</v>
      </c>
      <c r="P19" s="12">
        <v>24</v>
      </c>
      <c r="Q19" s="12">
        <v>6</v>
      </c>
      <c r="R19" s="20"/>
      <c r="S19" s="12">
        <v>2016</v>
      </c>
      <c r="T19" s="12" t="s">
        <v>196</v>
      </c>
      <c r="U19" s="12" t="s">
        <v>197</v>
      </c>
      <c r="V19" s="12"/>
      <c r="W19" s="12"/>
      <c r="X19" s="12">
        <v>10</v>
      </c>
      <c r="Y19" s="12">
        <v>10</v>
      </c>
      <c r="Z19" s="12"/>
      <c r="AA19" s="20"/>
      <c r="AB19" s="12">
        <v>2017</v>
      </c>
      <c r="AC19" s="12" t="s">
        <v>198</v>
      </c>
      <c r="AD19" s="12" t="s">
        <v>199</v>
      </c>
      <c r="AE19" s="12"/>
      <c r="AF19" s="12"/>
      <c r="AG19" s="12">
        <v>52</v>
      </c>
      <c r="AH19" s="12">
        <v>52</v>
      </c>
      <c r="AI19" s="12"/>
      <c r="AJ19" s="20"/>
      <c r="AK19" s="12">
        <v>2018</v>
      </c>
      <c r="AL19" s="12" t="s">
        <v>200</v>
      </c>
      <c r="AM19" s="12"/>
      <c r="AN19" s="12"/>
      <c r="AO19" s="12"/>
      <c r="AP19" s="12">
        <v>18</v>
      </c>
      <c r="AQ19" s="12">
        <v>9</v>
      </c>
      <c r="AR19" s="12">
        <v>9</v>
      </c>
      <c r="AS19" s="20"/>
      <c r="AT19" s="12">
        <v>2019</v>
      </c>
      <c r="AU19" s="12" t="s">
        <v>201</v>
      </c>
      <c r="AV19" s="12"/>
      <c r="AW19" s="12"/>
      <c r="AX19" s="12"/>
      <c r="AY19" s="12">
        <v>1189</v>
      </c>
      <c r="AZ19" s="12">
        <v>629</v>
      </c>
      <c r="BA19" s="12">
        <v>560</v>
      </c>
      <c r="BB19" s="20"/>
      <c r="BC19" s="8">
        <v>2020</v>
      </c>
      <c r="BD19" s="11" t="s">
        <v>202</v>
      </c>
      <c r="BE19" s="11"/>
      <c r="BF19" s="11"/>
      <c r="BG19" s="11"/>
      <c r="BH19" s="11">
        <v>21</v>
      </c>
      <c r="BI19" s="11">
        <v>9</v>
      </c>
      <c r="BJ19" s="11">
        <v>12</v>
      </c>
      <c r="BK19" s="8"/>
      <c r="BL19" s="8"/>
      <c r="BM19" s="8"/>
      <c r="BN19" s="8"/>
      <c r="BO19" s="8"/>
    </row>
    <row r="20" spans="1:67">
      <c r="A20" s="12">
        <v>2014</v>
      </c>
      <c r="B20" s="12" t="s">
        <v>203</v>
      </c>
      <c r="C20" s="12" t="s">
        <v>204</v>
      </c>
      <c r="D20" s="12"/>
      <c r="E20" s="12"/>
      <c r="F20" s="12">
        <v>10</v>
      </c>
      <c r="G20" s="12">
        <v>10</v>
      </c>
      <c r="H20" s="12"/>
      <c r="I20" s="18"/>
      <c r="J20" s="12">
        <v>2015</v>
      </c>
      <c r="K20" s="12" t="s">
        <v>205</v>
      </c>
      <c r="L20" s="12"/>
      <c r="M20" s="12"/>
      <c r="N20" s="12"/>
      <c r="O20" s="12">
        <v>35</v>
      </c>
      <c r="P20" s="12">
        <v>22</v>
      </c>
      <c r="Q20" s="12">
        <v>13</v>
      </c>
      <c r="R20" s="20"/>
      <c r="S20" s="12">
        <v>2016</v>
      </c>
      <c r="T20" s="12" t="s">
        <v>206</v>
      </c>
      <c r="U20" s="12" t="s">
        <v>207</v>
      </c>
      <c r="V20" s="12" t="s">
        <v>914</v>
      </c>
      <c r="W20" s="12"/>
      <c r="X20" s="12">
        <v>253</v>
      </c>
      <c r="Y20" s="12"/>
      <c r="Z20" s="12">
        <v>253</v>
      </c>
      <c r="AA20" s="21"/>
      <c r="AB20" s="12">
        <v>2017</v>
      </c>
      <c r="AC20" s="12" t="s">
        <v>208</v>
      </c>
      <c r="AD20" s="12"/>
      <c r="AE20" s="12"/>
      <c r="AF20" s="12"/>
      <c r="AG20" s="12">
        <v>23</v>
      </c>
      <c r="AH20" s="12">
        <v>8</v>
      </c>
      <c r="AI20" s="12">
        <v>15</v>
      </c>
      <c r="AJ20" s="20"/>
      <c r="AK20" s="12">
        <v>2018</v>
      </c>
      <c r="AL20" s="12" t="s">
        <v>209</v>
      </c>
      <c r="AM20" s="12" t="s">
        <v>210</v>
      </c>
      <c r="AN20" s="12"/>
      <c r="AO20" s="12"/>
      <c r="AP20" s="12">
        <v>19</v>
      </c>
      <c r="AQ20" s="12">
        <v>19</v>
      </c>
      <c r="AR20" s="12"/>
      <c r="AS20" s="20"/>
      <c r="AT20" s="12">
        <v>2019</v>
      </c>
      <c r="AU20" s="12" t="s">
        <v>211</v>
      </c>
      <c r="AV20" s="12" t="s">
        <v>78</v>
      </c>
      <c r="AW20" s="12"/>
      <c r="AX20" s="12"/>
      <c r="AY20" s="12">
        <v>25</v>
      </c>
      <c r="AZ20" s="12">
        <v>25</v>
      </c>
      <c r="BA20" s="12"/>
      <c r="BB20" s="20"/>
      <c r="BC20" s="8">
        <v>2020</v>
      </c>
      <c r="BD20" s="11" t="s">
        <v>212</v>
      </c>
      <c r="BE20" s="11"/>
      <c r="BF20" s="11"/>
      <c r="BG20" s="11"/>
      <c r="BH20" s="11">
        <v>42</v>
      </c>
      <c r="BI20" s="11">
        <v>42</v>
      </c>
      <c r="BJ20" s="11"/>
      <c r="BK20" s="8"/>
      <c r="BL20" s="8"/>
      <c r="BM20" s="8"/>
      <c r="BN20" s="8"/>
      <c r="BO20" s="8"/>
    </row>
    <row r="21" spans="1:67">
      <c r="A21" s="12">
        <v>2014</v>
      </c>
      <c r="B21" s="12" t="s">
        <v>213</v>
      </c>
      <c r="C21" s="12" t="s">
        <v>214</v>
      </c>
      <c r="D21" s="12"/>
      <c r="E21" s="12"/>
      <c r="F21" s="12">
        <v>36</v>
      </c>
      <c r="G21" s="12">
        <v>36</v>
      </c>
      <c r="H21" s="12"/>
      <c r="I21" s="18"/>
      <c r="J21" s="12">
        <v>2015</v>
      </c>
      <c r="K21" s="12" t="s">
        <v>215</v>
      </c>
      <c r="L21" s="12" t="s">
        <v>216</v>
      </c>
      <c r="M21" s="12"/>
      <c r="N21" s="12"/>
      <c r="O21" s="12">
        <v>16</v>
      </c>
      <c r="P21" s="12">
        <v>16</v>
      </c>
      <c r="Q21" s="12"/>
      <c r="R21" s="20"/>
      <c r="S21" s="12">
        <v>2016</v>
      </c>
      <c r="T21" s="12" t="s">
        <v>217</v>
      </c>
      <c r="U21" s="12" t="s">
        <v>218</v>
      </c>
      <c r="V21" s="12" t="s">
        <v>914</v>
      </c>
      <c r="W21" s="12"/>
      <c r="X21" s="12">
        <v>120</v>
      </c>
      <c r="Y21" s="12">
        <v>0</v>
      </c>
      <c r="Z21" s="12">
        <v>120</v>
      </c>
      <c r="AA21" s="21"/>
      <c r="AB21" s="12">
        <v>2017</v>
      </c>
      <c r="AC21" s="12" t="s">
        <v>219</v>
      </c>
      <c r="AD21" s="12" t="s">
        <v>220</v>
      </c>
      <c r="AE21" s="12"/>
      <c r="AF21" s="12"/>
      <c r="AG21" s="12">
        <v>12</v>
      </c>
      <c r="AH21" s="12">
        <v>12</v>
      </c>
      <c r="AI21" s="12"/>
      <c r="AJ21" s="20"/>
      <c r="AK21" s="12">
        <v>2018</v>
      </c>
      <c r="AL21" s="12" t="s">
        <v>221</v>
      </c>
      <c r="AM21" s="12"/>
      <c r="AN21" s="12"/>
      <c r="AO21" s="12"/>
      <c r="AP21" s="12">
        <v>36</v>
      </c>
      <c r="AQ21" s="12">
        <v>11</v>
      </c>
      <c r="AR21" s="12">
        <v>25</v>
      </c>
      <c r="AS21" s="20"/>
      <c r="AT21" s="12">
        <v>2019</v>
      </c>
      <c r="AU21" s="12" t="s">
        <v>222</v>
      </c>
      <c r="AV21" s="12"/>
      <c r="AW21" s="12"/>
      <c r="AX21" s="12"/>
      <c r="AY21" s="12">
        <v>64</v>
      </c>
      <c r="AZ21" s="12">
        <v>34</v>
      </c>
      <c r="BA21" s="12">
        <v>30</v>
      </c>
      <c r="BB21" s="20"/>
      <c r="BC21" s="8">
        <v>2020</v>
      </c>
      <c r="BD21" s="11" t="s">
        <v>223</v>
      </c>
      <c r="BE21" s="11"/>
      <c r="BF21" s="11"/>
      <c r="BG21" s="11"/>
      <c r="BH21" s="11">
        <v>15</v>
      </c>
      <c r="BI21" s="11">
        <v>10</v>
      </c>
      <c r="BJ21" s="11">
        <v>5</v>
      </c>
      <c r="BK21" s="8"/>
      <c r="BL21" s="8"/>
      <c r="BM21" s="8"/>
      <c r="BN21" s="8"/>
      <c r="BO21" s="8"/>
    </row>
    <row r="22" spans="1:67">
      <c r="A22" s="12">
        <v>2014</v>
      </c>
      <c r="B22" s="12" t="s">
        <v>224</v>
      </c>
      <c r="C22" s="12" t="s">
        <v>28</v>
      </c>
      <c r="D22" s="12"/>
      <c r="E22" s="12"/>
      <c r="F22" s="12">
        <v>18</v>
      </c>
      <c r="G22" s="12">
        <v>18</v>
      </c>
      <c r="H22" s="12"/>
      <c r="I22" s="18"/>
      <c r="J22" s="12">
        <v>2015</v>
      </c>
      <c r="K22" s="12" t="s">
        <v>225</v>
      </c>
      <c r="L22" s="12" t="s">
        <v>226</v>
      </c>
      <c r="M22" s="12"/>
      <c r="N22" s="12"/>
      <c r="O22" s="12">
        <v>13</v>
      </c>
      <c r="P22" s="12">
        <v>13</v>
      </c>
      <c r="Q22" s="12"/>
      <c r="R22" s="20"/>
      <c r="S22" s="12">
        <v>2016</v>
      </c>
      <c r="T22" s="12" t="s">
        <v>227</v>
      </c>
      <c r="U22" s="12"/>
      <c r="V22" s="12"/>
      <c r="W22" s="12"/>
      <c r="X22" s="12">
        <v>597</v>
      </c>
      <c r="Y22" s="12">
        <v>346</v>
      </c>
      <c r="Z22" s="12">
        <v>251</v>
      </c>
      <c r="AA22" s="20"/>
      <c r="AB22" s="12">
        <v>2017</v>
      </c>
      <c r="AC22" s="12" t="s">
        <v>228</v>
      </c>
      <c r="AD22" s="12" t="s">
        <v>229</v>
      </c>
      <c r="AE22" s="12"/>
      <c r="AF22" s="12"/>
      <c r="AG22" s="12">
        <v>19</v>
      </c>
      <c r="AH22" s="12">
        <v>19</v>
      </c>
      <c r="AI22" s="12"/>
      <c r="AJ22" s="20"/>
      <c r="AK22" s="12">
        <v>2018</v>
      </c>
      <c r="AL22" s="12" t="s">
        <v>230</v>
      </c>
      <c r="AM22" s="12"/>
      <c r="AN22" s="12"/>
      <c r="AO22" s="12"/>
      <c r="AP22" s="12">
        <v>14</v>
      </c>
      <c r="AQ22" s="12">
        <v>6</v>
      </c>
      <c r="AR22" s="12">
        <v>8</v>
      </c>
      <c r="AS22" s="20"/>
      <c r="AT22" s="12">
        <v>2019</v>
      </c>
      <c r="AU22" s="12" t="s">
        <v>231</v>
      </c>
      <c r="AV22" s="12" t="s">
        <v>232</v>
      </c>
      <c r="AW22" s="12" t="s">
        <v>914</v>
      </c>
      <c r="AX22" s="12"/>
      <c r="AY22" s="12">
        <v>175</v>
      </c>
      <c r="AZ22" s="12"/>
      <c r="BA22" s="12">
        <v>175</v>
      </c>
      <c r="BB22" s="21"/>
      <c r="BC22" s="8">
        <v>2020</v>
      </c>
      <c r="BD22" s="11" t="s">
        <v>233</v>
      </c>
      <c r="BE22" s="11"/>
      <c r="BF22" s="11"/>
      <c r="BG22" s="11"/>
      <c r="BH22" s="11">
        <v>14</v>
      </c>
      <c r="BI22" s="11">
        <v>14</v>
      </c>
      <c r="BJ22" s="11"/>
      <c r="BK22" s="8"/>
      <c r="BL22" s="8"/>
      <c r="BM22" s="8"/>
      <c r="BN22" s="8"/>
      <c r="BO22" s="8"/>
    </row>
    <row r="23" spans="1:67">
      <c r="A23" s="12">
        <v>2014</v>
      </c>
      <c r="B23" s="12" t="s">
        <v>202</v>
      </c>
      <c r="C23" s="12" t="s">
        <v>127</v>
      </c>
      <c r="D23" s="12"/>
      <c r="E23" s="12"/>
      <c r="F23" s="12">
        <v>10</v>
      </c>
      <c r="G23" s="12">
        <v>10</v>
      </c>
      <c r="H23" s="12"/>
      <c r="I23" s="18"/>
      <c r="J23" s="12">
        <v>2015</v>
      </c>
      <c r="K23" s="12" t="s">
        <v>234</v>
      </c>
      <c r="L23" s="12"/>
      <c r="M23" s="12"/>
      <c r="N23" s="12"/>
      <c r="O23" s="12">
        <v>79</v>
      </c>
      <c r="P23" s="12">
        <v>54</v>
      </c>
      <c r="Q23" s="12">
        <v>25</v>
      </c>
      <c r="R23" s="20"/>
      <c r="S23" s="12">
        <v>2016</v>
      </c>
      <c r="T23" s="12" t="s">
        <v>235</v>
      </c>
      <c r="U23" s="12"/>
      <c r="V23" s="12"/>
      <c r="W23" s="12"/>
      <c r="X23" s="12">
        <v>91</v>
      </c>
      <c r="Y23" s="12">
        <v>78</v>
      </c>
      <c r="Z23" s="12">
        <v>13</v>
      </c>
      <c r="AA23" s="20"/>
      <c r="AB23" s="12">
        <v>2017</v>
      </c>
      <c r="AC23" s="12" t="s">
        <v>236</v>
      </c>
      <c r="AD23" s="12"/>
      <c r="AE23" s="12"/>
      <c r="AF23" s="12"/>
      <c r="AG23" s="12">
        <v>16</v>
      </c>
      <c r="AH23" s="12">
        <v>8</v>
      </c>
      <c r="AI23" s="12">
        <v>8</v>
      </c>
      <c r="AJ23" s="20"/>
      <c r="AK23" s="12">
        <v>2018</v>
      </c>
      <c r="AL23" s="12" t="s">
        <v>237</v>
      </c>
      <c r="AM23" s="12" t="s">
        <v>238</v>
      </c>
      <c r="AN23" s="12"/>
      <c r="AO23" s="12"/>
      <c r="AP23" s="12">
        <v>15</v>
      </c>
      <c r="AQ23" s="12">
        <v>15</v>
      </c>
      <c r="AR23" s="12"/>
      <c r="AS23" s="20"/>
      <c r="AT23" s="12">
        <v>2019</v>
      </c>
      <c r="AU23" s="12" t="s">
        <v>239</v>
      </c>
      <c r="AV23" s="12" t="s">
        <v>240</v>
      </c>
      <c r="AW23" s="12"/>
      <c r="AX23" s="12"/>
      <c r="AY23" s="12">
        <v>14</v>
      </c>
      <c r="AZ23" s="12">
        <v>14</v>
      </c>
      <c r="BA23" s="12"/>
      <c r="BB23" s="20"/>
      <c r="BC23" s="8">
        <v>2020</v>
      </c>
      <c r="BD23" s="11" t="s">
        <v>241</v>
      </c>
      <c r="BE23" s="11"/>
      <c r="BF23" s="11"/>
      <c r="BG23" s="11"/>
      <c r="BH23" s="11">
        <v>20</v>
      </c>
      <c r="BI23" s="11">
        <v>20</v>
      </c>
      <c r="BJ23" s="11"/>
      <c r="BK23" s="8"/>
      <c r="BL23" s="8"/>
      <c r="BM23" s="8"/>
      <c r="BN23" s="8"/>
      <c r="BO23" s="8"/>
    </row>
    <row r="24" spans="1:67">
      <c r="A24" s="12">
        <v>2014</v>
      </c>
      <c r="B24" s="12" t="s">
        <v>242</v>
      </c>
      <c r="C24" s="12" t="s">
        <v>243</v>
      </c>
      <c r="D24" s="12"/>
      <c r="E24" s="12"/>
      <c r="F24" s="12">
        <v>11</v>
      </c>
      <c r="G24" s="12">
        <v>11</v>
      </c>
      <c r="H24" s="12"/>
      <c r="I24" s="18"/>
      <c r="J24" s="12">
        <v>2015</v>
      </c>
      <c r="K24" s="12" t="s">
        <v>244</v>
      </c>
      <c r="L24" s="12" t="s">
        <v>185</v>
      </c>
      <c r="M24" s="12"/>
      <c r="N24" s="12"/>
      <c r="O24" s="12">
        <v>30</v>
      </c>
      <c r="P24" s="12">
        <v>30</v>
      </c>
      <c r="Q24" s="12"/>
      <c r="R24" s="20"/>
      <c r="S24" s="12">
        <v>2016</v>
      </c>
      <c r="T24" s="12" t="s">
        <v>245</v>
      </c>
      <c r="U24" s="12" t="s">
        <v>246</v>
      </c>
      <c r="V24" s="12"/>
      <c r="W24" s="12"/>
      <c r="X24" s="12">
        <v>36</v>
      </c>
      <c r="Y24" s="12">
        <v>36</v>
      </c>
      <c r="Z24" s="12"/>
      <c r="AA24" s="20"/>
      <c r="AB24" s="12">
        <v>2017</v>
      </c>
      <c r="AC24" s="12" t="s">
        <v>247</v>
      </c>
      <c r="AD24" s="12" t="s">
        <v>248</v>
      </c>
      <c r="AE24" s="12"/>
      <c r="AF24" s="12"/>
      <c r="AG24" s="12">
        <v>12</v>
      </c>
      <c r="AH24" s="12">
        <v>12</v>
      </c>
      <c r="AI24" s="12"/>
      <c r="AJ24" s="20"/>
      <c r="AK24" s="12">
        <v>2018</v>
      </c>
      <c r="AL24" s="12" t="s">
        <v>249</v>
      </c>
      <c r="AM24" s="12" t="s">
        <v>220</v>
      </c>
      <c r="AN24" s="12"/>
      <c r="AO24" s="12"/>
      <c r="AP24" s="12">
        <v>12</v>
      </c>
      <c r="AQ24" s="12">
        <v>12</v>
      </c>
      <c r="AR24" s="12"/>
      <c r="AS24" s="20"/>
      <c r="AT24" s="12">
        <v>2019</v>
      </c>
      <c r="AU24" s="12" t="s">
        <v>250</v>
      </c>
      <c r="AV24" s="12" t="s">
        <v>251</v>
      </c>
      <c r="AW24" s="12"/>
      <c r="AX24" s="12"/>
      <c r="AY24" s="12">
        <v>1188</v>
      </c>
      <c r="AZ24" s="12">
        <v>1188</v>
      </c>
      <c r="BA24" s="12"/>
      <c r="BB24" s="20"/>
      <c r="BC24" s="8">
        <v>2020</v>
      </c>
      <c r="BD24" s="11" t="s">
        <v>252</v>
      </c>
      <c r="BE24" s="11"/>
      <c r="BF24" s="11"/>
      <c r="BG24" s="11"/>
      <c r="BH24" s="11">
        <v>44</v>
      </c>
      <c r="BI24" s="11">
        <v>32</v>
      </c>
      <c r="BJ24" s="11">
        <v>12</v>
      </c>
      <c r="BK24" s="8"/>
      <c r="BL24" s="8"/>
      <c r="BM24" s="8"/>
      <c r="BN24" s="8"/>
      <c r="BO24" s="8"/>
    </row>
    <row r="25" spans="1:67">
      <c r="A25" s="12">
        <v>2014</v>
      </c>
      <c r="B25" s="12" t="s">
        <v>253</v>
      </c>
      <c r="C25" s="12"/>
      <c r="D25" s="12"/>
      <c r="E25" s="12"/>
      <c r="F25" s="12">
        <v>19</v>
      </c>
      <c r="G25" s="12">
        <v>9</v>
      </c>
      <c r="H25" s="12">
        <v>10</v>
      </c>
      <c r="I25" s="18"/>
      <c r="J25" s="12">
        <v>2015</v>
      </c>
      <c r="K25" s="12" t="s">
        <v>254</v>
      </c>
      <c r="L25" s="12"/>
      <c r="M25" s="12"/>
      <c r="N25" s="12"/>
      <c r="O25" s="12">
        <v>242</v>
      </c>
      <c r="P25" s="12">
        <v>177</v>
      </c>
      <c r="Q25" s="12">
        <v>65</v>
      </c>
      <c r="R25" s="20"/>
      <c r="S25" s="12">
        <v>2016</v>
      </c>
      <c r="T25" s="12" t="s">
        <v>255</v>
      </c>
      <c r="U25" s="12"/>
      <c r="V25" s="12"/>
      <c r="W25" s="12"/>
      <c r="X25" s="12">
        <v>18</v>
      </c>
      <c r="Y25" s="12">
        <v>11</v>
      </c>
      <c r="Z25" s="12">
        <v>7</v>
      </c>
      <c r="AA25" s="20"/>
      <c r="AB25" s="12">
        <v>2017</v>
      </c>
      <c r="AC25" s="12" t="s">
        <v>256</v>
      </c>
      <c r="AD25" s="12" t="s">
        <v>257</v>
      </c>
      <c r="AE25" s="12"/>
      <c r="AF25" s="12"/>
      <c r="AG25" s="12">
        <v>10</v>
      </c>
      <c r="AH25" s="12">
        <v>10</v>
      </c>
      <c r="AI25" s="12"/>
      <c r="AJ25" s="20"/>
      <c r="AK25" s="12">
        <v>2018</v>
      </c>
      <c r="AL25" s="12" t="s">
        <v>258</v>
      </c>
      <c r="AM25" s="12" t="s">
        <v>259</v>
      </c>
      <c r="AN25" s="12"/>
      <c r="AO25" s="12"/>
      <c r="AP25" s="12">
        <v>10</v>
      </c>
      <c r="AQ25" s="12">
        <v>10</v>
      </c>
      <c r="AR25" s="12"/>
      <c r="AS25" s="20"/>
      <c r="AT25" s="12">
        <v>2019</v>
      </c>
      <c r="AU25" s="12" t="s">
        <v>260</v>
      </c>
      <c r="AV25" s="12"/>
      <c r="AW25" s="12"/>
      <c r="AX25" s="12"/>
      <c r="AY25" s="12">
        <v>16</v>
      </c>
      <c r="AZ25" s="12">
        <v>13</v>
      </c>
      <c r="BA25" s="12">
        <v>3</v>
      </c>
      <c r="BB25" s="20"/>
      <c r="BC25" s="8">
        <v>2020</v>
      </c>
      <c r="BD25" s="11" t="s">
        <v>261</v>
      </c>
      <c r="BE25" s="11"/>
      <c r="BF25" s="12" t="s">
        <v>914</v>
      </c>
      <c r="BG25" s="11"/>
      <c r="BH25" s="11">
        <v>97</v>
      </c>
      <c r="BI25" s="11">
        <v>97</v>
      </c>
      <c r="BJ25" s="11"/>
      <c r="BK25" s="8"/>
      <c r="BL25" s="8"/>
      <c r="BM25" s="8"/>
      <c r="BN25" s="8"/>
      <c r="BO25" s="8"/>
    </row>
    <row r="26" spans="1:67">
      <c r="A26" s="12">
        <v>2014</v>
      </c>
      <c r="B26" s="12" t="s">
        <v>66</v>
      </c>
      <c r="C26" s="12"/>
      <c r="D26" s="12"/>
      <c r="E26" s="12"/>
      <c r="F26" s="12">
        <v>18</v>
      </c>
      <c r="G26" s="12">
        <v>9</v>
      </c>
      <c r="H26" s="12">
        <v>9</v>
      </c>
      <c r="I26" s="18"/>
      <c r="J26" s="12">
        <v>2015</v>
      </c>
      <c r="K26" s="12" t="s">
        <v>262</v>
      </c>
      <c r="L26" s="12"/>
      <c r="M26" s="12"/>
      <c r="N26" s="12"/>
      <c r="O26" s="12">
        <v>168</v>
      </c>
      <c r="P26" s="12">
        <v>84</v>
      </c>
      <c r="Q26" s="12">
        <v>84</v>
      </c>
      <c r="R26" s="20"/>
      <c r="S26" s="12">
        <v>2016</v>
      </c>
      <c r="T26" s="12" t="s">
        <v>263</v>
      </c>
      <c r="U26" s="12"/>
      <c r="V26" s="12"/>
      <c r="W26" s="12"/>
      <c r="X26" s="12">
        <v>32</v>
      </c>
      <c r="Y26" s="12">
        <v>17</v>
      </c>
      <c r="Z26" s="12">
        <v>15</v>
      </c>
      <c r="AA26" s="20"/>
      <c r="AB26" s="12">
        <v>2017</v>
      </c>
      <c r="AC26" s="12" t="s">
        <v>195</v>
      </c>
      <c r="AD26" s="12"/>
      <c r="AE26" s="12"/>
      <c r="AF26" s="12"/>
      <c r="AG26" s="12">
        <v>15</v>
      </c>
      <c r="AH26" s="12">
        <v>13</v>
      </c>
      <c r="AI26" s="12">
        <v>2</v>
      </c>
      <c r="AJ26" s="20"/>
      <c r="AK26" s="12">
        <v>2018</v>
      </c>
      <c r="AL26" s="12" t="s">
        <v>264</v>
      </c>
      <c r="AM26" s="12" t="s">
        <v>159</v>
      </c>
      <c r="AN26" s="12"/>
      <c r="AO26" s="12"/>
      <c r="AP26" s="12">
        <v>20</v>
      </c>
      <c r="AQ26" s="12">
        <v>20</v>
      </c>
      <c r="AR26" s="12"/>
      <c r="AS26" s="20"/>
      <c r="AT26" s="12">
        <v>2019</v>
      </c>
      <c r="AU26" s="12" t="s">
        <v>265</v>
      </c>
      <c r="AV26" s="12"/>
      <c r="AW26" s="12"/>
      <c r="AX26" s="12"/>
      <c r="AY26" s="12">
        <v>100</v>
      </c>
      <c r="AZ26" s="12">
        <v>50</v>
      </c>
      <c r="BA26" s="12">
        <v>50</v>
      </c>
      <c r="BB26" s="20"/>
      <c r="BC26" s="8">
        <v>2020</v>
      </c>
      <c r="BD26" s="11" t="s">
        <v>266</v>
      </c>
      <c r="BE26" s="11"/>
      <c r="BF26" s="11"/>
      <c r="BG26" s="11"/>
      <c r="BH26" s="11">
        <v>151</v>
      </c>
      <c r="BI26" s="11">
        <v>71</v>
      </c>
      <c r="BJ26" s="11">
        <v>80</v>
      </c>
      <c r="BK26" s="8"/>
      <c r="BL26" s="8"/>
      <c r="BM26" s="8"/>
      <c r="BN26" s="8"/>
      <c r="BO26" s="8"/>
    </row>
    <row r="27" spans="1:67">
      <c r="A27" s="12">
        <v>2014</v>
      </c>
      <c r="B27" s="12" t="s">
        <v>267</v>
      </c>
      <c r="C27" s="12"/>
      <c r="D27" s="12"/>
      <c r="E27" s="12"/>
      <c r="F27" s="12">
        <v>235</v>
      </c>
      <c r="G27" s="12">
        <v>92</v>
      </c>
      <c r="H27" s="12">
        <v>143</v>
      </c>
      <c r="I27" s="18"/>
      <c r="J27" s="12">
        <v>2015</v>
      </c>
      <c r="K27" s="12" t="s">
        <v>268</v>
      </c>
      <c r="L27" s="12" t="s">
        <v>269</v>
      </c>
      <c r="M27" s="12" t="s">
        <v>914</v>
      </c>
      <c r="N27" s="12"/>
      <c r="O27" s="12">
        <v>141</v>
      </c>
      <c r="P27" s="12">
        <v>141</v>
      </c>
      <c r="Q27" s="12"/>
      <c r="R27" s="21"/>
      <c r="S27" s="12">
        <v>2016</v>
      </c>
      <c r="T27" s="12" t="s">
        <v>270</v>
      </c>
      <c r="U27" s="12"/>
      <c r="V27" s="12"/>
      <c r="W27" s="12"/>
      <c r="X27" s="12">
        <v>94</v>
      </c>
      <c r="Y27" s="12">
        <v>41</v>
      </c>
      <c r="Z27" s="12">
        <v>53</v>
      </c>
      <c r="AA27" s="20"/>
      <c r="AB27" s="12">
        <v>2017</v>
      </c>
      <c r="AC27" s="12" t="s">
        <v>271</v>
      </c>
      <c r="AD27" s="12"/>
      <c r="AE27" s="12"/>
      <c r="AF27" s="12"/>
      <c r="AG27" s="12">
        <v>21</v>
      </c>
      <c r="AH27" s="12">
        <v>10</v>
      </c>
      <c r="AI27" s="12">
        <v>11</v>
      </c>
      <c r="AJ27" s="20"/>
      <c r="AK27" s="12">
        <v>2018</v>
      </c>
      <c r="AL27" s="12" t="s">
        <v>272</v>
      </c>
      <c r="AM27" s="12" t="s">
        <v>273</v>
      </c>
      <c r="AN27" s="12"/>
      <c r="AO27" s="12"/>
      <c r="AP27" s="12">
        <v>33</v>
      </c>
      <c r="AQ27" s="12">
        <v>33</v>
      </c>
      <c r="AR27" s="12"/>
      <c r="AS27" s="20"/>
      <c r="AT27" s="12">
        <v>2019</v>
      </c>
      <c r="AU27" s="12" t="s">
        <v>274</v>
      </c>
      <c r="AV27" s="12"/>
      <c r="AW27" s="12"/>
      <c r="AX27" s="12"/>
      <c r="AY27" s="12">
        <v>13</v>
      </c>
      <c r="AZ27" s="12">
        <v>7</v>
      </c>
      <c r="BA27" s="12">
        <v>6</v>
      </c>
      <c r="BB27" s="20"/>
      <c r="BC27" s="8">
        <v>2020</v>
      </c>
      <c r="BD27" s="11" t="s">
        <v>275</v>
      </c>
      <c r="BE27" s="11"/>
      <c r="BF27" s="11"/>
      <c r="BG27" s="11"/>
      <c r="BH27" s="11">
        <v>31</v>
      </c>
      <c r="BI27" s="11">
        <v>31</v>
      </c>
      <c r="BJ27" s="11"/>
      <c r="BK27" s="8"/>
      <c r="BL27" s="8"/>
      <c r="BM27" s="8"/>
      <c r="BN27" s="8"/>
      <c r="BO27" s="8"/>
    </row>
    <row r="28" spans="1:67">
      <c r="A28" s="12">
        <v>2014</v>
      </c>
      <c r="B28" s="12" t="s">
        <v>276</v>
      </c>
      <c r="C28" s="12" t="s">
        <v>277</v>
      </c>
      <c r="D28" s="12"/>
      <c r="E28" s="12"/>
      <c r="F28" s="12">
        <v>20</v>
      </c>
      <c r="G28" s="12">
        <v>20</v>
      </c>
      <c r="H28" s="12"/>
      <c r="I28" s="18"/>
      <c r="J28" s="12">
        <v>2015</v>
      </c>
      <c r="K28" s="12" t="s">
        <v>278</v>
      </c>
      <c r="L28" s="12"/>
      <c r="M28" s="12"/>
      <c r="N28" s="12"/>
      <c r="O28" s="12">
        <v>37</v>
      </c>
      <c r="P28" s="12">
        <v>21</v>
      </c>
      <c r="Q28" s="12">
        <v>16</v>
      </c>
      <c r="R28" s="20"/>
      <c r="S28" s="12">
        <v>2016</v>
      </c>
      <c r="T28" s="12" t="s">
        <v>279</v>
      </c>
      <c r="U28" s="12"/>
      <c r="V28" s="12"/>
      <c r="W28" s="12"/>
      <c r="X28" s="12">
        <v>16</v>
      </c>
      <c r="Y28" s="12">
        <v>12</v>
      </c>
      <c r="Z28" s="12">
        <v>4</v>
      </c>
      <c r="AA28" s="20"/>
      <c r="AB28" s="12">
        <v>2017</v>
      </c>
      <c r="AC28" s="12" t="s">
        <v>192</v>
      </c>
      <c r="AD28" s="12" t="s">
        <v>280</v>
      </c>
      <c r="AE28" s="12"/>
      <c r="AF28" s="12"/>
      <c r="AG28" s="12">
        <v>30</v>
      </c>
      <c r="AH28" s="12">
        <v>30</v>
      </c>
      <c r="AI28" s="12"/>
      <c r="AJ28" s="20"/>
      <c r="AK28" s="12">
        <v>2018</v>
      </c>
      <c r="AL28" s="12" t="s">
        <v>281</v>
      </c>
      <c r="AM28" s="12" t="s">
        <v>282</v>
      </c>
      <c r="AN28" s="12" t="s">
        <v>914</v>
      </c>
      <c r="AO28" s="12"/>
      <c r="AP28" s="12">
        <v>18</v>
      </c>
      <c r="AQ28" s="12">
        <v>18</v>
      </c>
      <c r="AR28" s="12"/>
      <c r="AS28" s="21"/>
      <c r="AT28" s="12">
        <v>2019</v>
      </c>
      <c r="AU28" s="12" t="s">
        <v>283</v>
      </c>
      <c r="AV28" s="12" t="s">
        <v>284</v>
      </c>
      <c r="AW28" s="12"/>
      <c r="AX28" s="12"/>
      <c r="AY28" s="12">
        <v>20</v>
      </c>
      <c r="AZ28" s="12">
        <v>20</v>
      </c>
      <c r="BA28" s="12"/>
      <c r="BB28" s="20"/>
      <c r="BC28" s="8">
        <v>2020</v>
      </c>
      <c r="BD28" s="11" t="s">
        <v>285</v>
      </c>
      <c r="BE28" s="11"/>
      <c r="BF28" s="11"/>
      <c r="BG28" s="11"/>
      <c r="BH28" s="11">
        <v>966</v>
      </c>
      <c r="BI28" s="11">
        <v>518</v>
      </c>
      <c r="BJ28" s="11">
        <v>448</v>
      </c>
      <c r="BK28" s="8"/>
      <c r="BL28" s="8"/>
      <c r="BM28" s="8"/>
      <c r="BN28" s="8"/>
      <c r="BO28" s="8"/>
    </row>
    <row r="29" spans="1:67">
      <c r="A29" s="12">
        <v>2014</v>
      </c>
      <c r="B29" s="12" t="s">
        <v>286</v>
      </c>
      <c r="C29" s="12"/>
      <c r="D29" s="12"/>
      <c r="E29" s="12"/>
      <c r="F29" s="12">
        <v>187</v>
      </c>
      <c r="G29" s="12">
        <v>165</v>
      </c>
      <c r="H29" s="12">
        <v>22</v>
      </c>
      <c r="I29" s="18"/>
      <c r="J29" s="12">
        <v>2015</v>
      </c>
      <c r="K29" s="12" t="s">
        <v>287</v>
      </c>
      <c r="L29" s="12" t="s">
        <v>288</v>
      </c>
      <c r="M29" s="12"/>
      <c r="N29" s="12"/>
      <c r="O29" s="12">
        <v>32</v>
      </c>
      <c r="P29" s="12">
        <v>32</v>
      </c>
      <c r="Q29" s="12"/>
      <c r="R29" s="20"/>
      <c r="S29" s="12">
        <v>2016</v>
      </c>
      <c r="T29" s="12" t="s">
        <v>289</v>
      </c>
      <c r="U29" s="12"/>
      <c r="V29" s="12"/>
      <c r="W29" s="12"/>
      <c r="X29" s="12">
        <v>89</v>
      </c>
      <c r="Y29" s="12">
        <v>68</v>
      </c>
      <c r="Z29" s="12">
        <v>21</v>
      </c>
      <c r="AA29" s="20"/>
      <c r="AB29" s="12">
        <v>2017</v>
      </c>
      <c r="AC29" s="12" t="s">
        <v>290</v>
      </c>
      <c r="AD29" s="12"/>
      <c r="AE29" s="12"/>
      <c r="AF29" s="12"/>
      <c r="AG29" s="12">
        <v>841</v>
      </c>
      <c r="AH29" s="12">
        <v>390</v>
      </c>
      <c r="AI29" s="12">
        <v>451</v>
      </c>
      <c r="AJ29" s="20"/>
      <c r="AK29" s="12">
        <v>2018</v>
      </c>
      <c r="AL29" s="12" t="s">
        <v>291</v>
      </c>
      <c r="AM29" s="12" t="s">
        <v>292</v>
      </c>
      <c r="AN29" s="12"/>
      <c r="AO29" s="12"/>
      <c r="AP29" s="12">
        <v>15</v>
      </c>
      <c r="AQ29" s="12">
        <v>15</v>
      </c>
      <c r="AR29" s="12"/>
      <c r="AS29" s="20"/>
      <c r="AT29" s="12">
        <v>2019</v>
      </c>
      <c r="AU29" s="12" t="s">
        <v>293</v>
      </c>
      <c r="AV29" s="12"/>
      <c r="AW29" s="12"/>
      <c r="AX29" s="12"/>
      <c r="AY29" s="12">
        <v>30</v>
      </c>
      <c r="AZ29" s="12">
        <v>19</v>
      </c>
      <c r="BA29" s="12">
        <v>11</v>
      </c>
      <c r="BB29" s="20"/>
      <c r="BC29" s="8">
        <v>2020</v>
      </c>
      <c r="BD29" s="11" t="s">
        <v>294</v>
      </c>
      <c r="BE29" s="11"/>
      <c r="BF29" s="11"/>
      <c r="BG29" s="11"/>
      <c r="BH29" s="11">
        <v>26</v>
      </c>
      <c r="BI29" s="11">
        <v>20</v>
      </c>
      <c r="BJ29" s="11">
        <v>6</v>
      </c>
      <c r="BK29" s="8"/>
      <c r="BL29" s="8"/>
      <c r="BM29" s="8"/>
      <c r="BN29" s="8"/>
      <c r="BO29" s="8"/>
    </row>
    <row r="30" spans="1:67">
      <c r="A30" s="12">
        <v>2014</v>
      </c>
      <c r="B30" s="12" t="s">
        <v>295</v>
      </c>
      <c r="C30" s="12" t="s">
        <v>296</v>
      </c>
      <c r="D30" s="12"/>
      <c r="E30" s="12"/>
      <c r="F30" s="12">
        <v>9</v>
      </c>
      <c r="G30" s="12">
        <v>9</v>
      </c>
      <c r="H30" s="12"/>
      <c r="I30" s="18"/>
      <c r="J30" s="12">
        <v>2015</v>
      </c>
      <c r="K30" s="12" t="s">
        <v>297</v>
      </c>
      <c r="L30" s="12"/>
      <c r="M30" s="12"/>
      <c r="N30" s="12"/>
      <c r="O30" s="12">
        <v>39</v>
      </c>
      <c r="P30" s="12">
        <v>28</v>
      </c>
      <c r="Q30" s="12">
        <v>11</v>
      </c>
      <c r="R30" s="20"/>
      <c r="S30" s="12">
        <v>2016</v>
      </c>
      <c r="T30" s="12" t="s">
        <v>298</v>
      </c>
      <c r="U30" s="12" t="s">
        <v>31</v>
      </c>
      <c r="V30" s="12"/>
      <c r="W30" s="12"/>
      <c r="X30" s="12">
        <v>7</v>
      </c>
      <c r="Y30" s="12">
        <v>7</v>
      </c>
      <c r="Z30" s="12"/>
      <c r="AA30" s="20"/>
      <c r="AB30" s="12">
        <v>2017</v>
      </c>
      <c r="AC30" s="12" t="s">
        <v>299</v>
      </c>
      <c r="AD30" s="12"/>
      <c r="AE30" s="12"/>
      <c r="AF30" s="12"/>
      <c r="AG30" s="12">
        <v>300</v>
      </c>
      <c r="AH30" s="12">
        <v>142</v>
      </c>
      <c r="AI30" s="12">
        <v>158</v>
      </c>
      <c r="AJ30" s="20"/>
      <c r="AK30" s="12">
        <v>2018</v>
      </c>
      <c r="AL30" s="12" t="s">
        <v>300</v>
      </c>
      <c r="AM30" s="12"/>
      <c r="AN30" s="12"/>
      <c r="AO30" s="12"/>
      <c r="AP30" s="12">
        <v>19</v>
      </c>
      <c r="AQ30" s="12">
        <v>12</v>
      </c>
      <c r="AR30" s="12">
        <v>7</v>
      </c>
      <c r="AS30" s="20"/>
      <c r="AT30" s="12">
        <v>2019</v>
      </c>
      <c r="AU30" s="12" t="s">
        <v>301</v>
      </c>
      <c r="AV30" s="12"/>
      <c r="AW30" s="12"/>
      <c r="AX30" s="12"/>
      <c r="AY30" s="12">
        <v>20</v>
      </c>
      <c r="AZ30" s="12">
        <v>20</v>
      </c>
      <c r="BA30" s="12"/>
      <c r="BB30" s="20"/>
      <c r="BC30" s="8">
        <v>2020</v>
      </c>
      <c r="BD30" s="11" t="s">
        <v>302</v>
      </c>
      <c r="BE30" s="11"/>
      <c r="BF30" s="11"/>
      <c r="BG30" s="11"/>
      <c r="BH30" s="11">
        <v>19</v>
      </c>
      <c r="BI30" s="11">
        <v>19</v>
      </c>
      <c r="BJ30" s="11"/>
      <c r="BK30" s="8"/>
      <c r="BL30" s="8"/>
      <c r="BM30" s="8"/>
      <c r="BN30" s="8"/>
      <c r="BO30" s="8"/>
    </row>
    <row r="31" spans="1:67">
      <c r="A31" s="12">
        <v>2014</v>
      </c>
      <c r="B31" s="12" t="s">
        <v>303</v>
      </c>
      <c r="C31" s="12" t="s">
        <v>257</v>
      </c>
      <c r="D31" s="12"/>
      <c r="E31" s="12"/>
      <c r="F31" s="12">
        <v>8</v>
      </c>
      <c r="G31" s="12">
        <v>8</v>
      </c>
      <c r="H31" s="12"/>
      <c r="I31" s="18"/>
      <c r="J31" s="12">
        <v>2015</v>
      </c>
      <c r="K31" s="12" t="s">
        <v>304</v>
      </c>
      <c r="L31" s="12"/>
      <c r="M31" s="12"/>
      <c r="N31" s="12"/>
      <c r="O31" s="12">
        <v>90</v>
      </c>
      <c r="P31" s="12">
        <v>44</v>
      </c>
      <c r="Q31" s="12">
        <v>46</v>
      </c>
      <c r="R31" s="20"/>
      <c r="S31" s="12">
        <v>2016</v>
      </c>
      <c r="T31" s="12" t="s">
        <v>305</v>
      </c>
      <c r="U31" s="12"/>
      <c r="V31" s="12"/>
      <c r="W31" s="12"/>
      <c r="X31" s="12">
        <v>70</v>
      </c>
      <c r="Y31" s="12">
        <v>33</v>
      </c>
      <c r="Z31" s="12">
        <v>37</v>
      </c>
      <c r="AA31" s="20"/>
      <c r="AB31" s="12">
        <v>2017</v>
      </c>
      <c r="AC31" s="12" t="s">
        <v>306</v>
      </c>
      <c r="AD31" s="12"/>
      <c r="AE31" s="12"/>
      <c r="AF31" s="12"/>
      <c r="AG31" s="12">
        <v>35</v>
      </c>
      <c r="AH31" s="12">
        <v>17</v>
      </c>
      <c r="AI31" s="12">
        <v>18</v>
      </c>
      <c r="AJ31" s="20"/>
      <c r="AK31" s="12">
        <v>2018</v>
      </c>
      <c r="AL31" s="12" t="s">
        <v>64</v>
      </c>
      <c r="AM31" s="12"/>
      <c r="AN31" s="12"/>
      <c r="AO31" s="12"/>
      <c r="AP31" s="12">
        <v>20</v>
      </c>
      <c r="AQ31" s="12">
        <v>10</v>
      </c>
      <c r="AR31" s="12">
        <v>10</v>
      </c>
      <c r="AS31" s="20"/>
      <c r="AT31" s="12">
        <v>2019</v>
      </c>
      <c r="AU31" s="12" t="s">
        <v>307</v>
      </c>
      <c r="AV31" s="12"/>
      <c r="AW31" s="12"/>
      <c r="AX31" s="12"/>
      <c r="AY31" s="12">
        <v>11</v>
      </c>
      <c r="AZ31" s="12">
        <v>11</v>
      </c>
      <c r="BA31" s="12"/>
      <c r="BB31" s="20"/>
      <c r="BC31" s="8">
        <v>2020</v>
      </c>
      <c r="BD31" s="11" t="s">
        <v>308</v>
      </c>
      <c r="BE31" s="11"/>
      <c r="BF31" s="11"/>
      <c r="BG31" s="11"/>
      <c r="BH31" s="11">
        <v>37</v>
      </c>
      <c r="BI31" s="11">
        <v>37</v>
      </c>
      <c r="BJ31" s="11"/>
      <c r="BK31" s="8"/>
      <c r="BL31" s="8"/>
      <c r="BM31" s="8"/>
      <c r="BN31" s="8"/>
      <c r="BO31" s="8"/>
    </row>
    <row r="32" spans="1:67">
      <c r="A32" s="12">
        <v>2014</v>
      </c>
      <c r="B32" s="12" t="s">
        <v>309</v>
      </c>
      <c r="C32" s="12" t="s">
        <v>31</v>
      </c>
      <c r="D32" s="12"/>
      <c r="E32" s="12"/>
      <c r="F32" s="12">
        <v>7</v>
      </c>
      <c r="G32" s="12">
        <v>7</v>
      </c>
      <c r="H32" s="12"/>
      <c r="I32" s="18"/>
      <c r="J32" s="12">
        <v>2015</v>
      </c>
      <c r="K32" s="12" t="s">
        <v>310</v>
      </c>
      <c r="L32" s="12" t="s">
        <v>311</v>
      </c>
      <c r="M32" s="12"/>
      <c r="N32" s="12"/>
      <c r="O32" s="12">
        <v>14</v>
      </c>
      <c r="P32" s="12">
        <v>14</v>
      </c>
      <c r="Q32" s="12"/>
      <c r="R32" s="20"/>
      <c r="S32" s="12">
        <v>2016</v>
      </c>
      <c r="T32" s="12" t="s">
        <v>312</v>
      </c>
      <c r="U32" s="12"/>
      <c r="V32" s="12"/>
      <c r="W32" s="12"/>
      <c r="X32" s="12">
        <v>17</v>
      </c>
      <c r="Y32" s="12">
        <v>12</v>
      </c>
      <c r="Z32" s="12">
        <v>5</v>
      </c>
      <c r="AA32" s="20"/>
      <c r="AB32" s="12">
        <v>2017</v>
      </c>
      <c r="AC32" s="12" t="s">
        <v>313</v>
      </c>
      <c r="AD32" s="12"/>
      <c r="AE32" s="12"/>
      <c r="AF32" s="12"/>
      <c r="AG32" s="12">
        <v>14</v>
      </c>
      <c r="AH32" s="12">
        <v>10</v>
      </c>
      <c r="AI32" s="12">
        <v>4</v>
      </c>
      <c r="AJ32" s="20"/>
      <c r="AK32" s="12">
        <v>2018</v>
      </c>
      <c r="AL32" s="12" t="s">
        <v>314</v>
      </c>
      <c r="AM32" s="12" t="s">
        <v>315</v>
      </c>
      <c r="AN32" s="12"/>
      <c r="AO32" s="12"/>
      <c r="AP32" s="12">
        <v>6</v>
      </c>
      <c r="AQ32" s="12">
        <v>6</v>
      </c>
      <c r="AR32" s="12"/>
      <c r="AS32" s="20"/>
      <c r="AT32" s="12">
        <v>2019</v>
      </c>
      <c r="AU32" s="12" t="s">
        <v>316</v>
      </c>
      <c r="AV32" s="12"/>
      <c r="AW32" s="12"/>
      <c r="AX32" s="12"/>
      <c r="AY32" s="12">
        <v>22</v>
      </c>
      <c r="AZ32" s="12">
        <v>14</v>
      </c>
      <c r="BA32" s="12">
        <v>8</v>
      </c>
      <c r="BB32" s="20"/>
      <c r="BC32" s="8">
        <v>2020</v>
      </c>
      <c r="BD32" s="11" t="s">
        <v>317</v>
      </c>
      <c r="BE32" s="11"/>
      <c r="BF32" s="11"/>
      <c r="BG32" s="11"/>
      <c r="BH32" s="11">
        <v>165</v>
      </c>
      <c r="BI32" s="11">
        <v>125</v>
      </c>
      <c r="BJ32" s="11">
        <v>40</v>
      </c>
      <c r="BK32" s="8"/>
      <c r="BL32" s="8"/>
      <c r="BM32" s="8"/>
      <c r="BN32" s="8"/>
      <c r="BO32" s="8"/>
    </row>
    <row r="33" spans="1:67">
      <c r="A33" s="12">
        <v>2014</v>
      </c>
      <c r="B33" s="12" t="s">
        <v>318</v>
      </c>
      <c r="C33" s="12" t="s">
        <v>319</v>
      </c>
      <c r="D33" s="12" t="s">
        <v>914</v>
      </c>
      <c r="E33" s="12"/>
      <c r="F33" s="12">
        <v>12</v>
      </c>
      <c r="G33" s="12">
        <v>12</v>
      </c>
      <c r="H33" s="12"/>
      <c r="I33" s="18"/>
      <c r="J33" s="12">
        <v>2015</v>
      </c>
      <c r="K33" s="12" t="s">
        <v>320</v>
      </c>
      <c r="L33" s="12"/>
      <c r="M33" s="12"/>
      <c r="N33" s="12"/>
      <c r="O33" s="12">
        <v>18</v>
      </c>
      <c r="P33" s="12">
        <v>9</v>
      </c>
      <c r="Q33" s="12">
        <v>9</v>
      </c>
      <c r="R33" s="20"/>
      <c r="S33" s="12">
        <v>2016</v>
      </c>
      <c r="T33" s="12" t="s">
        <v>321</v>
      </c>
      <c r="U33" s="12"/>
      <c r="V33" s="12"/>
      <c r="W33" s="12"/>
      <c r="X33" s="12">
        <v>17</v>
      </c>
      <c r="Y33" s="12">
        <v>9</v>
      </c>
      <c r="Z33" s="12">
        <v>8</v>
      </c>
      <c r="AA33" s="20"/>
      <c r="AB33" s="12">
        <v>2017</v>
      </c>
      <c r="AC33" s="12" t="s">
        <v>322</v>
      </c>
      <c r="AD33" s="12" t="s">
        <v>240</v>
      </c>
      <c r="AE33" s="12"/>
      <c r="AF33" s="12"/>
      <c r="AG33" s="12">
        <v>12</v>
      </c>
      <c r="AH33" s="12">
        <v>12</v>
      </c>
      <c r="AI33" s="12"/>
      <c r="AJ33" s="20"/>
      <c r="AK33" s="12">
        <v>2018</v>
      </c>
      <c r="AL33" s="12" t="s">
        <v>323</v>
      </c>
      <c r="AM33" s="12"/>
      <c r="AN33" s="12"/>
      <c r="AO33" s="12"/>
      <c r="AP33" s="12">
        <v>1356</v>
      </c>
      <c r="AQ33" s="12">
        <v>673</v>
      </c>
      <c r="AR33" s="12">
        <v>683</v>
      </c>
      <c r="AS33" s="20"/>
      <c r="AT33" s="12">
        <v>2019</v>
      </c>
      <c r="AU33" s="12" t="s">
        <v>324</v>
      </c>
      <c r="AV33" s="12"/>
      <c r="AW33" s="12"/>
      <c r="AX33" s="12"/>
      <c r="AY33" s="12">
        <v>178</v>
      </c>
      <c r="AZ33" s="12">
        <v>132</v>
      </c>
      <c r="BA33" s="12">
        <v>46</v>
      </c>
      <c r="BB33" s="20"/>
      <c r="BC33" s="8">
        <v>2020</v>
      </c>
      <c r="BD33" s="11" t="s">
        <v>171</v>
      </c>
      <c r="BE33" s="11"/>
      <c r="BF33" s="11"/>
      <c r="BG33" s="11"/>
      <c r="BH33" s="11">
        <v>23</v>
      </c>
      <c r="BI33" s="11">
        <v>23</v>
      </c>
      <c r="BJ33" s="11"/>
      <c r="BK33" s="8"/>
      <c r="BL33" s="8"/>
      <c r="BM33" s="8"/>
      <c r="BN33" s="8"/>
      <c r="BO33" s="8"/>
    </row>
    <row r="34" spans="1:67">
      <c r="A34" s="12">
        <v>2014</v>
      </c>
      <c r="B34" s="12" t="s">
        <v>325</v>
      </c>
      <c r="C34" s="12" t="s">
        <v>326</v>
      </c>
      <c r="D34" s="12"/>
      <c r="E34" s="12"/>
      <c r="F34" s="12">
        <v>12</v>
      </c>
      <c r="G34" s="12">
        <v>12</v>
      </c>
      <c r="H34" s="12"/>
      <c r="I34" s="18"/>
      <c r="J34" s="12">
        <v>2015</v>
      </c>
      <c r="K34" s="12" t="s">
        <v>327</v>
      </c>
      <c r="L34" s="12"/>
      <c r="M34" s="12"/>
      <c r="N34" s="12"/>
      <c r="O34" s="12">
        <v>100</v>
      </c>
      <c r="P34" s="12">
        <v>50</v>
      </c>
      <c r="Q34" s="12">
        <v>50</v>
      </c>
      <c r="R34" s="20"/>
      <c r="S34" s="12">
        <v>2016</v>
      </c>
      <c r="T34" s="12" t="s">
        <v>328</v>
      </c>
      <c r="U34" s="12"/>
      <c r="V34" s="12"/>
      <c r="W34" s="12"/>
      <c r="X34" s="12">
        <v>30</v>
      </c>
      <c r="Y34" s="12">
        <v>20</v>
      </c>
      <c r="Z34" s="12">
        <v>10</v>
      </c>
      <c r="AA34" s="20"/>
      <c r="AB34" s="12">
        <v>2017</v>
      </c>
      <c r="AC34" s="12" t="s">
        <v>329</v>
      </c>
      <c r="AD34" s="12"/>
      <c r="AE34" s="12"/>
      <c r="AF34" s="12"/>
      <c r="AG34" s="12">
        <v>12</v>
      </c>
      <c r="AH34" s="12">
        <v>7</v>
      </c>
      <c r="AI34" s="12">
        <v>5</v>
      </c>
      <c r="AJ34" s="20"/>
      <c r="AK34" s="12">
        <v>2018</v>
      </c>
      <c r="AL34" s="12" t="s">
        <v>330</v>
      </c>
      <c r="AM34" s="12"/>
      <c r="AN34" s="12"/>
      <c r="AO34" s="12"/>
      <c r="AP34" s="12">
        <v>360</v>
      </c>
      <c r="AQ34" s="12">
        <v>257</v>
      </c>
      <c r="AR34" s="12">
        <v>103</v>
      </c>
      <c r="AS34" s="20"/>
      <c r="AT34" s="12">
        <v>2019</v>
      </c>
      <c r="AU34" s="12" t="s">
        <v>331</v>
      </c>
      <c r="AV34" s="12"/>
      <c r="AW34" s="12"/>
      <c r="AX34" s="12"/>
      <c r="AY34" s="12">
        <v>27</v>
      </c>
      <c r="AZ34" s="12">
        <v>27</v>
      </c>
      <c r="BA34" s="12"/>
      <c r="BB34" s="20"/>
      <c r="BC34" s="8">
        <v>2020</v>
      </c>
      <c r="BD34" s="11" t="s">
        <v>200</v>
      </c>
      <c r="BE34" s="11"/>
      <c r="BF34" s="11"/>
      <c r="BG34" s="11"/>
      <c r="BH34" s="11">
        <v>20</v>
      </c>
      <c r="BI34" s="11">
        <v>20</v>
      </c>
      <c r="BJ34" s="11"/>
      <c r="BK34" s="8"/>
      <c r="BL34" s="8"/>
      <c r="BM34" s="8"/>
      <c r="BN34" s="8"/>
      <c r="BO34" s="8"/>
    </row>
    <row r="35" spans="1:67">
      <c r="A35" s="12">
        <v>2014</v>
      </c>
      <c r="B35" s="12" t="s">
        <v>300</v>
      </c>
      <c r="C35" s="12"/>
      <c r="D35" s="12"/>
      <c r="E35" s="12"/>
      <c r="F35" s="12">
        <v>26</v>
      </c>
      <c r="G35" s="12">
        <v>11</v>
      </c>
      <c r="H35" s="12">
        <v>15</v>
      </c>
      <c r="I35" s="18"/>
      <c r="J35" s="12">
        <v>2015</v>
      </c>
      <c r="K35" s="12" t="s">
        <v>332</v>
      </c>
      <c r="L35" s="12"/>
      <c r="M35" s="12"/>
      <c r="N35" s="12"/>
      <c r="O35" s="12">
        <v>145</v>
      </c>
      <c r="P35" s="12">
        <v>76</v>
      </c>
      <c r="Q35" s="12">
        <v>69</v>
      </c>
      <c r="R35" s="20"/>
      <c r="S35" s="12">
        <v>2016</v>
      </c>
      <c r="T35" s="12" t="s">
        <v>333</v>
      </c>
      <c r="U35" s="12"/>
      <c r="V35" s="12"/>
      <c r="W35" s="12"/>
      <c r="X35" s="12">
        <v>7</v>
      </c>
      <c r="Y35" s="12">
        <v>5</v>
      </c>
      <c r="Z35" s="12">
        <v>2</v>
      </c>
      <c r="AA35" s="20"/>
      <c r="AB35" s="12">
        <v>2017</v>
      </c>
      <c r="AC35" s="12" t="s">
        <v>334</v>
      </c>
      <c r="AD35" s="12"/>
      <c r="AE35" s="12"/>
      <c r="AF35" s="12"/>
      <c r="AG35" s="12">
        <v>261</v>
      </c>
      <c r="AH35" s="12">
        <v>142</v>
      </c>
      <c r="AI35" s="12">
        <v>119</v>
      </c>
      <c r="AJ35" s="20"/>
      <c r="AK35" s="12">
        <v>2018</v>
      </c>
      <c r="AL35" s="12" t="s">
        <v>335</v>
      </c>
      <c r="AM35" s="12" t="s">
        <v>336</v>
      </c>
      <c r="AN35" s="12" t="s">
        <v>914</v>
      </c>
      <c r="AO35" s="12"/>
      <c r="AP35" s="12">
        <v>17</v>
      </c>
      <c r="AQ35" s="12"/>
      <c r="AR35" s="12">
        <v>17</v>
      </c>
      <c r="AS35" s="21"/>
      <c r="AT35" s="12">
        <v>2019</v>
      </c>
      <c r="AU35" s="12" t="s">
        <v>337</v>
      </c>
      <c r="AV35" s="12"/>
      <c r="AW35" s="12"/>
      <c r="AX35" s="12"/>
      <c r="AY35" s="12">
        <v>15</v>
      </c>
      <c r="AZ35" s="12"/>
      <c r="BA35" s="12">
        <v>15</v>
      </c>
      <c r="BB35" s="20"/>
      <c r="BC35" s="8">
        <v>2020</v>
      </c>
      <c r="BD35" s="11" t="s">
        <v>338</v>
      </c>
      <c r="BE35" s="11"/>
      <c r="BF35" s="11"/>
      <c r="BG35" s="11"/>
      <c r="BH35" s="11">
        <v>20</v>
      </c>
      <c r="BI35" s="11">
        <v>10</v>
      </c>
      <c r="BJ35" s="11">
        <v>10</v>
      </c>
      <c r="BK35" s="8"/>
      <c r="BL35" s="8"/>
      <c r="BM35" s="8"/>
      <c r="BN35" s="8"/>
      <c r="BO35" s="8"/>
    </row>
    <row r="36" spans="1:67">
      <c r="A36" s="12">
        <v>2014</v>
      </c>
      <c r="B36" s="12" t="s">
        <v>339</v>
      </c>
      <c r="C36" s="12"/>
      <c r="D36" s="12"/>
      <c r="E36" s="12"/>
      <c r="F36" s="12">
        <v>341</v>
      </c>
      <c r="G36" s="12">
        <v>179</v>
      </c>
      <c r="H36" s="12">
        <v>162</v>
      </c>
      <c r="I36" s="18"/>
      <c r="J36" s="12">
        <v>2015</v>
      </c>
      <c r="K36" s="12" t="s">
        <v>340</v>
      </c>
      <c r="L36" s="12"/>
      <c r="M36" s="12"/>
      <c r="N36" s="12"/>
      <c r="O36" s="12">
        <v>102</v>
      </c>
      <c r="P36" s="12">
        <v>61</v>
      </c>
      <c r="Q36" s="12">
        <v>41</v>
      </c>
      <c r="R36" s="20"/>
      <c r="S36" s="12">
        <v>2016</v>
      </c>
      <c r="T36" s="12" t="s">
        <v>341</v>
      </c>
      <c r="U36" s="12" t="s">
        <v>342</v>
      </c>
      <c r="V36" s="12"/>
      <c r="W36" s="12"/>
      <c r="X36" s="12">
        <v>19</v>
      </c>
      <c r="Y36" s="12">
        <v>19</v>
      </c>
      <c r="Z36" s="12"/>
      <c r="AA36" s="20"/>
      <c r="AB36" s="12">
        <v>2017</v>
      </c>
      <c r="AC36" s="12" t="s">
        <v>343</v>
      </c>
      <c r="AD36" s="12" t="s">
        <v>344</v>
      </c>
      <c r="AE36" s="12"/>
      <c r="AF36" s="12"/>
      <c r="AG36" s="12">
        <v>12</v>
      </c>
      <c r="AH36" s="12">
        <v>12</v>
      </c>
      <c r="AI36" s="12"/>
      <c r="AJ36" s="20"/>
      <c r="AK36" s="12">
        <v>2018</v>
      </c>
      <c r="AL36" s="12" t="s">
        <v>345</v>
      </c>
      <c r="AM36" s="12" t="s">
        <v>346</v>
      </c>
      <c r="AN36" s="12"/>
      <c r="AO36" s="12"/>
      <c r="AP36" s="12">
        <v>9</v>
      </c>
      <c r="AQ36" s="12">
        <v>9</v>
      </c>
      <c r="AR36" s="12"/>
      <c r="AS36" s="20"/>
      <c r="AT36" s="12">
        <v>2019</v>
      </c>
      <c r="AU36" s="12" t="s">
        <v>347</v>
      </c>
      <c r="AV36" s="12" t="s">
        <v>348</v>
      </c>
      <c r="AW36" s="12"/>
      <c r="AX36" s="12"/>
      <c r="AY36" s="12">
        <v>38</v>
      </c>
      <c r="AZ36" s="12">
        <v>38</v>
      </c>
      <c r="BA36" s="12"/>
      <c r="BB36" s="20"/>
      <c r="BC36" s="8">
        <v>2020</v>
      </c>
      <c r="BD36" s="11" t="s">
        <v>239</v>
      </c>
      <c r="BE36" s="11"/>
      <c r="BF36" s="11"/>
      <c r="BG36" s="11"/>
      <c r="BH36" s="11">
        <v>15</v>
      </c>
      <c r="BI36" s="11">
        <v>15</v>
      </c>
      <c r="BJ36" s="11"/>
      <c r="BK36" s="8"/>
      <c r="BL36" s="8"/>
      <c r="BM36" s="8"/>
      <c r="BN36" s="8"/>
      <c r="BO36" s="8"/>
    </row>
    <row r="37" spans="1:67">
      <c r="A37" s="12">
        <v>2014</v>
      </c>
      <c r="B37" s="12" t="s">
        <v>349</v>
      </c>
      <c r="C37" s="12"/>
      <c r="D37" s="12"/>
      <c r="E37" s="12"/>
      <c r="F37" s="12">
        <v>39</v>
      </c>
      <c r="G37" s="12">
        <v>29</v>
      </c>
      <c r="H37" s="12">
        <v>10</v>
      </c>
      <c r="I37" s="18"/>
      <c r="J37" s="12">
        <v>2015</v>
      </c>
      <c r="K37" s="12" t="s">
        <v>350</v>
      </c>
      <c r="L37" s="12" t="s">
        <v>58</v>
      </c>
      <c r="M37" s="12"/>
      <c r="N37" s="12"/>
      <c r="O37" s="12">
        <v>44</v>
      </c>
      <c r="P37" s="12">
        <v>44</v>
      </c>
      <c r="Q37" s="12"/>
      <c r="R37" s="20"/>
      <c r="S37" s="12">
        <v>2016</v>
      </c>
      <c r="T37" s="12" t="s">
        <v>351</v>
      </c>
      <c r="U37" s="12" t="s">
        <v>352</v>
      </c>
      <c r="V37" s="12" t="s">
        <v>914</v>
      </c>
      <c r="W37" s="12"/>
      <c r="X37" s="12">
        <v>65</v>
      </c>
      <c r="Y37" s="12"/>
      <c r="Z37" s="12">
        <v>65</v>
      </c>
      <c r="AA37" s="21"/>
      <c r="AB37" s="12">
        <v>2017</v>
      </c>
      <c r="AC37" s="12" t="s">
        <v>353</v>
      </c>
      <c r="AD37" s="12"/>
      <c r="AE37" s="12"/>
      <c r="AF37" s="12"/>
      <c r="AG37" s="12">
        <v>17</v>
      </c>
      <c r="AH37" s="12">
        <v>8</v>
      </c>
      <c r="AI37" s="12">
        <v>9</v>
      </c>
      <c r="AJ37" s="20"/>
      <c r="AK37" s="12">
        <v>2018</v>
      </c>
      <c r="AL37" s="12" t="s">
        <v>354</v>
      </c>
      <c r="AM37" s="12" t="s">
        <v>355</v>
      </c>
      <c r="AN37" s="12"/>
      <c r="AO37" s="12"/>
      <c r="AP37" s="12">
        <v>12</v>
      </c>
      <c r="AQ37" s="12">
        <v>12</v>
      </c>
      <c r="AR37" s="12"/>
      <c r="AS37" s="20"/>
      <c r="AT37" s="12">
        <v>2019</v>
      </c>
      <c r="AU37" s="12" t="s">
        <v>356</v>
      </c>
      <c r="AV37" s="12"/>
      <c r="AW37" s="12"/>
      <c r="AX37" s="12"/>
      <c r="AY37" s="12">
        <v>80</v>
      </c>
      <c r="AZ37" s="12">
        <v>40</v>
      </c>
      <c r="BA37" s="12">
        <v>40</v>
      </c>
      <c r="BB37" s="20"/>
      <c r="BC37" s="8">
        <v>2020</v>
      </c>
      <c r="BD37" s="11" t="s">
        <v>357</v>
      </c>
      <c r="BE37" s="11"/>
      <c r="BF37" s="11"/>
      <c r="BG37" s="11"/>
      <c r="BH37" s="11">
        <v>20</v>
      </c>
      <c r="BI37" s="11">
        <v>10</v>
      </c>
      <c r="BJ37" s="11">
        <v>10</v>
      </c>
      <c r="BK37" s="8"/>
      <c r="BL37" s="8"/>
      <c r="BM37" s="8"/>
      <c r="BN37" s="8"/>
      <c r="BO37" s="8"/>
    </row>
    <row r="38" spans="1:67">
      <c r="A38" s="12">
        <v>2014</v>
      </c>
      <c r="B38" s="12" t="s">
        <v>358</v>
      </c>
      <c r="C38" s="12"/>
      <c r="D38" s="12"/>
      <c r="E38" s="12"/>
      <c r="F38" s="12">
        <v>88</v>
      </c>
      <c r="G38" s="12">
        <v>53</v>
      </c>
      <c r="H38" s="12">
        <v>35</v>
      </c>
      <c r="I38" s="18"/>
      <c r="J38" s="12">
        <v>2015</v>
      </c>
      <c r="K38" s="12" t="s">
        <v>359</v>
      </c>
      <c r="L38" s="12" t="s">
        <v>360</v>
      </c>
      <c r="M38" s="12"/>
      <c r="N38" s="12"/>
      <c r="O38" s="12">
        <v>37</v>
      </c>
      <c r="P38" s="12">
        <v>37</v>
      </c>
      <c r="Q38" s="12"/>
      <c r="R38" s="20"/>
      <c r="S38" s="12">
        <v>2016</v>
      </c>
      <c r="T38" s="12" t="s">
        <v>361</v>
      </c>
      <c r="U38" s="12"/>
      <c r="V38" s="12"/>
      <c r="W38" s="12"/>
      <c r="X38" s="12">
        <v>788</v>
      </c>
      <c r="Y38" s="12">
        <v>233</v>
      </c>
      <c r="Z38" s="12">
        <v>555</v>
      </c>
      <c r="AA38" s="20"/>
      <c r="AB38" s="12">
        <v>2017</v>
      </c>
      <c r="AC38" s="12" t="s">
        <v>362</v>
      </c>
      <c r="AD38" s="12"/>
      <c r="AE38" s="12"/>
      <c r="AF38" s="12"/>
      <c r="AG38" s="12">
        <v>9</v>
      </c>
      <c r="AH38" s="12">
        <v>7</v>
      </c>
      <c r="AI38" s="12">
        <v>2</v>
      </c>
      <c r="AJ38" s="20"/>
      <c r="AK38" s="12">
        <v>2018</v>
      </c>
      <c r="AL38" s="12" t="s">
        <v>363</v>
      </c>
      <c r="AM38" s="12" t="s">
        <v>121</v>
      </c>
      <c r="AN38" s="12"/>
      <c r="AO38" s="12"/>
      <c r="AP38" s="12">
        <v>10</v>
      </c>
      <c r="AQ38" s="12">
        <v>10</v>
      </c>
      <c r="AR38" s="12"/>
      <c r="AS38" s="20"/>
      <c r="AT38" s="12">
        <v>2019</v>
      </c>
      <c r="AU38" s="12" t="s">
        <v>364</v>
      </c>
      <c r="AV38" s="12" t="s">
        <v>167</v>
      </c>
      <c r="AW38" s="12"/>
      <c r="AX38" s="12"/>
      <c r="AY38" s="12">
        <v>18</v>
      </c>
      <c r="AZ38" s="12">
        <v>18</v>
      </c>
      <c r="BA38" s="12"/>
      <c r="BB38" s="20"/>
      <c r="BC38" s="8">
        <v>2020</v>
      </c>
      <c r="BD38" s="11" t="s">
        <v>365</v>
      </c>
      <c r="BE38" s="11"/>
      <c r="BF38" s="11"/>
      <c r="BG38" s="11"/>
      <c r="BH38" s="11">
        <v>15</v>
      </c>
      <c r="BI38" s="11">
        <v>15</v>
      </c>
      <c r="BJ38" s="11"/>
      <c r="BK38" s="8"/>
      <c r="BL38" s="8"/>
      <c r="BM38" s="8"/>
      <c r="BN38" s="8"/>
      <c r="BO38" s="8"/>
    </row>
    <row r="39" spans="1:67">
      <c r="A39" s="12">
        <v>2014</v>
      </c>
      <c r="B39" s="12" t="s">
        <v>366</v>
      </c>
      <c r="C39" s="12" t="s">
        <v>367</v>
      </c>
      <c r="D39" s="12"/>
      <c r="E39" s="12"/>
      <c r="F39" s="12">
        <v>12</v>
      </c>
      <c r="G39" s="12">
        <v>12</v>
      </c>
      <c r="H39" s="12"/>
      <c r="I39" s="18"/>
      <c r="J39" s="12">
        <v>2015</v>
      </c>
      <c r="K39" s="12" t="s">
        <v>192</v>
      </c>
      <c r="L39" s="12" t="s">
        <v>58</v>
      </c>
      <c r="M39" s="12"/>
      <c r="N39" s="12"/>
      <c r="O39" s="12">
        <v>33</v>
      </c>
      <c r="P39" s="12">
        <v>33</v>
      </c>
      <c r="Q39" s="12"/>
      <c r="R39" s="20"/>
      <c r="S39" s="12">
        <v>2016</v>
      </c>
      <c r="T39" s="12" t="s">
        <v>368</v>
      </c>
      <c r="U39" s="12" t="s">
        <v>369</v>
      </c>
      <c r="V39" s="12"/>
      <c r="W39" s="12"/>
      <c r="X39" s="12">
        <v>175</v>
      </c>
      <c r="Y39" s="12">
        <v>175</v>
      </c>
      <c r="Z39" s="12"/>
      <c r="AA39" s="20"/>
      <c r="AB39" s="12">
        <v>2017</v>
      </c>
      <c r="AC39" s="12" t="s">
        <v>370</v>
      </c>
      <c r="AD39" s="12"/>
      <c r="AE39" s="12"/>
      <c r="AF39" s="12"/>
      <c r="AG39" s="12">
        <v>46</v>
      </c>
      <c r="AH39" s="12">
        <v>37</v>
      </c>
      <c r="AI39" s="12">
        <v>9</v>
      </c>
      <c r="AJ39" s="20"/>
      <c r="AK39" s="12">
        <v>2018</v>
      </c>
      <c r="AL39" s="12" t="s">
        <v>371</v>
      </c>
      <c r="AM39" s="12"/>
      <c r="AN39" s="12"/>
      <c r="AO39" s="12"/>
      <c r="AP39" s="12">
        <v>53</v>
      </c>
      <c r="AQ39" s="12">
        <v>27</v>
      </c>
      <c r="AR39" s="12">
        <v>26</v>
      </c>
      <c r="AS39" s="20"/>
      <c r="AT39" s="12">
        <v>2019</v>
      </c>
      <c r="AU39" s="12" t="s">
        <v>372</v>
      </c>
      <c r="AV39" s="12" t="s">
        <v>373</v>
      </c>
      <c r="AW39" s="12"/>
      <c r="AX39" s="12"/>
      <c r="AY39" s="12">
        <v>22</v>
      </c>
      <c r="AZ39" s="12">
        <v>22</v>
      </c>
      <c r="BA39" s="12"/>
      <c r="BB39" s="20"/>
      <c r="BC39" s="8">
        <v>2020</v>
      </c>
      <c r="BD39" s="11" t="s">
        <v>374</v>
      </c>
      <c r="BE39" s="11"/>
      <c r="BF39" s="11"/>
      <c r="BG39" s="11"/>
      <c r="BH39" s="11">
        <v>20</v>
      </c>
      <c r="BI39" s="11">
        <v>6</v>
      </c>
      <c r="BJ39" s="11">
        <v>14</v>
      </c>
      <c r="BK39" s="8"/>
      <c r="BL39" s="8"/>
      <c r="BM39" s="8"/>
      <c r="BN39" s="8"/>
      <c r="BO39" s="8"/>
    </row>
    <row r="40" spans="1:67">
      <c r="A40" s="12">
        <v>2014</v>
      </c>
      <c r="B40" s="12" t="s">
        <v>375</v>
      </c>
      <c r="C40" s="12" t="s">
        <v>376</v>
      </c>
      <c r="D40" s="12"/>
      <c r="E40" s="12"/>
      <c r="F40" s="12">
        <v>8</v>
      </c>
      <c r="G40" s="12">
        <v>8</v>
      </c>
      <c r="H40" s="12"/>
      <c r="I40" s="18"/>
      <c r="J40" s="12">
        <v>2015</v>
      </c>
      <c r="K40" s="12" t="s">
        <v>377</v>
      </c>
      <c r="L40" s="12" t="s">
        <v>378</v>
      </c>
      <c r="M40" s="12"/>
      <c r="N40" s="12"/>
      <c r="O40" s="12">
        <v>27</v>
      </c>
      <c r="P40" s="12">
        <v>27</v>
      </c>
      <c r="Q40" s="12"/>
      <c r="R40" s="20"/>
      <c r="S40" s="12">
        <v>2016</v>
      </c>
      <c r="T40" s="12" t="s">
        <v>379</v>
      </c>
      <c r="U40" s="12" t="s">
        <v>380</v>
      </c>
      <c r="V40" s="12" t="s">
        <v>914</v>
      </c>
      <c r="W40" s="12"/>
      <c r="X40" s="12">
        <v>30</v>
      </c>
      <c r="Y40" s="12">
        <v>30</v>
      </c>
      <c r="Z40" s="12"/>
      <c r="AA40" s="21"/>
      <c r="AB40" s="12">
        <v>2017</v>
      </c>
      <c r="AC40" s="12" t="s">
        <v>381</v>
      </c>
      <c r="AD40" s="12"/>
      <c r="AE40" s="12"/>
      <c r="AF40" s="12"/>
      <c r="AG40" s="12">
        <v>11</v>
      </c>
      <c r="AH40" s="12">
        <v>7</v>
      </c>
      <c r="AI40" s="12">
        <v>4</v>
      </c>
      <c r="AJ40" s="20"/>
      <c r="AK40" s="12">
        <v>2018</v>
      </c>
      <c r="AL40" s="12" t="s">
        <v>382</v>
      </c>
      <c r="AM40" s="12" t="s">
        <v>383</v>
      </c>
      <c r="AN40" s="12"/>
      <c r="AO40" s="12"/>
      <c r="AP40" s="12">
        <v>14</v>
      </c>
      <c r="AQ40" s="12">
        <v>14</v>
      </c>
      <c r="AR40" s="12"/>
      <c r="AS40" s="20"/>
      <c r="AT40" s="12">
        <v>2019</v>
      </c>
      <c r="AU40" s="12" t="s">
        <v>384</v>
      </c>
      <c r="AV40" s="12" t="s">
        <v>385</v>
      </c>
      <c r="AW40" s="12"/>
      <c r="AX40" s="12"/>
      <c r="AY40" s="12">
        <v>12</v>
      </c>
      <c r="AZ40" s="12">
        <v>12</v>
      </c>
      <c r="BA40" s="12"/>
      <c r="BB40" s="20"/>
      <c r="BC40" s="8">
        <v>2020</v>
      </c>
      <c r="BD40" s="11" t="s">
        <v>386</v>
      </c>
      <c r="BE40" s="11"/>
      <c r="BF40" s="11"/>
      <c r="BG40" s="11"/>
      <c r="BH40" s="11">
        <v>16</v>
      </c>
      <c r="BI40" s="11">
        <v>16</v>
      </c>
      <c r="BJ40" s="11"/>
      <c r="BK40" s="8"/>
      <c r="BL40" s="8"/>
      <c r="BM40" s="8"/>
      <c r="BN40" s="8"/>
      <c r="BO40" s="8"/>
    </row>
    <row r="41" spans="1:67">
      <c r="A41" s="12">
        <v>2014</v>
      </c>
      <c r="B41" s="12" t="s">
        <v>387</v>
      </c>
      <c r="C41" s="12" t="s">
        <v>388</v>
      </c>
      <c r="D41" s="12"/>
      <c r="E41" s="12"/>
      <c r="F41" s="12">
        <v>8</v>
      </c>
      <c r="G41" s="12">
        <v>8</v>
      </c>
      <c r="H41" s="12"/>
      <c r="I41" s="18"/>
      <c r="J41" s="12">
        <v>2015</v>
      </c>
      <c r="K41" s="12" t="s">
        <v>300</v>
      </c>
      <c r="L41" s="12" t="s">
        <v>389</v>
      </c>
      <c r="M41" s="12" t="s">
        <v>914</v>
      </c>
      <c r="N41" s="12"/>
      <c r="O41" s="12">
        <v>33</v>
      </c>
      <c r="P41" s="12">
        <v>33</v>
      </c>
      <c r="Q41" s="12"/>
      <c r="R41" s="21"/>
      <c r="S41" s="12">
        <v>2016</v>
      </c>
      <c r="T41" s="12" t="s">
        <v>390</v>
      </c>
      <c r="U41" s="12" t="s">
        <v>391</v>
      </c>
      <c r="V41" s="12"/>
      <c r="W41" s="12"/>
      <c r="X41" s="12">
        <v>127</v>
      </c>
      <c r="Y41" s="12">
        <v>127</v>
      </c>
      <c r="Z41" s="12"/>
      <c r="AA41" s="20"/>
      <c r="AB41" s="12">
        <v>2017</v>
      </c>
      <c r="AC41" s="12" t="s">
        <v>392</v>
      </c>
      <c r="AD41" s="12"/>
      <c r="AE41" s="12"/>
      <c r="AF41" s="12"/>
      <c r="AG41" s="12">
        <v>486</v>
      </c>
      <c r="AH41" s="12">
        <v>248</v>
      </c>
      <c r="AI41" s="12">
        <v>238</v>
      </c>
      <c r="AJ41" s="20"/>
      <c r="AK41" s="12">
        <v>2018</v>
      </c>
      <c r="AL41" s="12" t="s">
        <v>393</v>
      </c>
      <c r="AM41" s="12" t="s">
        <v>257</v>
      </c>
      <c r="AN41" s="12"/>
      <c r="AO41" s="12"/>
      <c r="AP41" s="12">
        <v>16</v>
      </c>
      <c r="AQ41" s="12">
        <v>16</v>
      </c>
      <c r="AR41" s="12"/>
      <c r="AS41" s="20"/>
      <c r="AT41" s="12">
        <v>2019</v>
      </c>
      <c r="AU41" s="12" t="s">
        <v>394</v>
      </c>
      <c r="AV41" s="12"/>
      <c r="AW41" s="12"/>
      <c r="AX41" s="12"/>
      <c r="AY41" s="12">
        <v>5636</v>
      </c>
      <c r="AZ41" s="12">
        <v>2925</v>
      </c>
      <c r="BA41" s="12">
        <v>2711</v>
      </c>
      <c r="BB41" s="20"/>
      <c r="BC41" s="8">
        <v>2020</v>
      </c>
      <c r="BD41" s="11" t="s">
        <v>395</v>
      </c>
      <c r="BE41" s="11"/>
      <c r="BF41" s="11"/>
      <c r="BG41" s="11"/>
      <c r="BH41" s="11">
        <v>14</v>
      </c>
      <c r="BI41" s="11">
        <v>14</v>
      </c>
      <c r="BJ41" s="11"/>
      <c r="BK41" s="8"/>
      <c r="BL41" s="8"/>
      <c r="BM41" s="8"/>
      <c r="BN41" s="8"/>
      <c r="BO41" s="8"/>
    </row>
    <row r="42" spans="1:67">
      <c r="A42" s="12">
        <v>2014</v>
      </c>
      <c r="B42" s="12" t="s">
        <v>300</v>
      </c>
      <c r="C42" s="12"/>
      <c r="D42" s="12"/>
      <c r="E42" s="12"/>
      <c r="F42" s="12">
        <v>16</v>
      </c>
      <c r="G42" s="12">
        <v>10</v>
      </c>
      <c r="H42" s="12">
        <v>6</v>
      </c>
      <c r="I42" s="18"/>
      <c r="J42" s="12">
        <v>2015</v>
      </c>
      <c r="K42" s="12" t="s">
        <v>396</v>
      </c>
      <c r="L42" s="12" t="s">
        <v>389</v>
      </c>
      <c r="M42" s="12" t="s">
        <v>914</v>
      </c>
      <c r="N42" s="12"/>
      <c r="O42" s="12">
        <v>112</v>
      </c>
      <c r="P42" s="12">
        <v>112</v>
      </c>
      <c r="Q42" s="12"/>
      <c r="R42" s="21"/>
      <c r="S42" s="12">
        <v>2016</v>
      </c>
      <c r="T42" s="12" t="s">
        <v>397</v>
      </c>
      <c r="U42" s="12" t="s">
        <v>398</v>
      </c>
      <c r="V42" s="12"/>
      <c r="W42" s="12"/>
      <c r="X42" s="12">
        <v>14</v>
      </c>
      <c r="Y42" s="12">
        <v>14</v>
      </c>
      <c r="Z42" s="12"/>
      <c r="AA42" s="20"/>
      <c r="AB42" s="12">
        <v>2017</v>
      </c>
      <c r="AC42" s="12" t="s">
        <v>399</v>
      </c>
      <c r="AD42" s="12"/>
      <c r="AE42" s="12"/>
      <c r="AF42" s="12"/>
      <c r="AG42" s="12">
        <v>2977</v>
      </c>
      <c r="AH42" s="12">
        <v>1512</v>
      </c>
      <c r="AI42" s="12">
        <v>1465</v>
      </c>
      <c r="AJ42" s="20"/>
      <c r="AK42" s="12">
        <v>2018</v>
      </c>
      <c r="AL42" s="12" t="s">
        <v>400</v>
      </c>
      <c r="AM42" s="12" t="s">
        <v>167</v>
      </c>
      <c r="AN42" s="12"/>
      <c r="AO42" s="12"/>
      <c r="AP42" s="12">
        <v>21</v>
      </c>
      <c r="AQ42" s="12">
        <v>21</v>
      </c>
      <c r="AR42" s="12"/>
      <c r="AS42" s="20"/>
      <c r="AT42" s="12">
        <v>2019</v>
      </c>
      <c r="AU42" s="12" t="s">
        <v>401</v>
      </c>
      <c r="AV42" s="12"/>
      <c r="AW42" s="12"/>
      <c r="AX42" s="12"/>
      <c r="AY42" s="12">
        <v>17</v>
      </c>
      <c r="AZ42" s="12">
        <v>9</v>
      </c>
      <c r="BA42" s="12">
        <v>8</v>
      </c>
      <c r="BB42" s="20"/>
      <c r="BC42" s="8">
        <v>2020</v>
      </c>
      <c r="BD42" s="11" t="s">
        <v>300</v>
      </c>
      <c r="BE42" s="11"/>
      <c r="BF42" s="11"/>
      <c r="BG42" s="11"/>
      <c r="BH42" s="11">
        <v>12</v>
      </c>
      <c r="BI42" s="11">
        <v>12</v>
      </c>
      <c r="BJ42" s="11"/>
      <c r="BK42" s="8"/>
      <c r="BL42" s="8"/>
      <c r="BM42" s="8"/>
      <c r="BN42" s="8"/>
      <c r="BO42" s="8"/>
    </row>
    <row r="43" spans="1:67">
      <c r="A43" s="12">
        <v>2014</v>
      </c>
      <c r="B43" s="12" t="s">
        <v>402</v>
      </c>
      <c r="C43" s="12"/>
      <c r="D43" s="12"/>
      <c r="E43" s="12"/>
      <c r="F43" s="12">
        <v>16</v>
      </c>
      <c r="G43" s="12">
        <v>8</v>
      </c>
      <c r="H43" s="12">
        <v>8</v>
      </c>
      <c r="I43" s="18"/>
      <c r="J43" s="12">
        <v>2015</v>
      </c>
      <c r="K43" s="12" t="s">
        <v>403</v>
      </c>
      <c r="L43" s="12" t="s">
        <v>167</v>
      </c>
      <c r="M43" s="12"/>
      <c r="N43" s="12"/>
      <c r="O43" s="12">
        <v>126</v>
      </c>
      <c r="P43" s="12"/>
      <c r="Q43" s="12">
        <v>126</v>
      </c>
      <c r="R43" s="20"/>
      <c r="S43" s="12">
        <v>2016</v>
      </c>
      <c r="T43" s="12" t="s">
        <v>404</v>
      </c>
      <c r="U43" s="12" t="s">
        <v>405</v>
      </c>
      <c r="V43" s="12"/>
      <c r="W43" s="12"/>
      <c r="X43" s="12">
        <v>12</v>
      </c>
      <c r="Y43" s="12">
        <v>12</v>
      </c>
      <c r="Z43" s="12"/>
      <c r="AA43" s="20"/>
      <c r="AB43" s="12">
        <v>2017</v>
      </c>
      <c r="AC43" s="12" t="s">
        <v>406</v>
      </c>
      <c r="AD43" s="12"/>
      <c r="AE43" s="12"/>
      <c r="AF43" s="12"/>
      <c r="AG43" s="12">
        <v>23</v>
      </c>
      <c r="AH43" s="12"/>
      <c r="AI43" s="12">
        <v>23</v>
      </c>
      <c r="AJ43" s="20"/>
      <c r="AK43" s="12">
        <v>2018</v>
      </c>
      <c r="AL43" s="12" t="s">
        <v>407</v>
      </c>
      <c r="AM43" s="12" t="s">
        <v>408</v>
      </c>
      <c r="AN43" s="12"/>
      <c r="AO43" s="12"/>
      <c r="AP43" s="12">
        <v>20</v>
      </c>
      <c r="AQ43" s="12">
        <v>20</v>
      </c>
      <c r="AR43" s="12"/>
      <c r="AS43" s="20"/>
      <c r="AT43" s="12">
        <v>2019</v>
      </c>
      <c r="AU43" s="12" t="s">
        <v>409</v>
      </c>
      <c r="AV43" s="12"/>
      <c r="AW43" s="12"/>
      <c r="AX43" s="12"/>
      <c r="AY43" s="12">
        <v>40</v>
      </c>
      <c r="AZ43" s="12">
        <v>21</v>
      </c>
      <c r="BA43" s="12">
        <v>19</v>
      </c>
      <c r="BB43" s="20"/>
      <c r="BC43" s="8">
        <v>2020</v>
      </c>
      <c r="BD43" s="11" t="s">
        <v>410</v>
      </c>
      <c r="BE43" s="11"/>
      <c r="BF43" s="12" t="s">
        <v>914</v>
      </c>
      <c r="BG43" s="11"/>
      <c r="BH43" s="11">
        <v>17</v>
      </c>
      <c r="BI43" s="11"/>
      <c r="BJ43" s="11">
        <v>17</v>
      </c>
      <c r="BK43" s="8"/>
      <c r="BL43" s="8"/>
      <c r="BM43" s="8"/>
      <c r="BN43" s="8"/>
      <c r="BO43" s="8"/>
    </row>
    <row r="44" spans="1:67">
      <c r="A44" s="12">
        <v>2014</v>
      </c>
      <c r="B44" s="12" t="s">
        <v>104</v>
      </c>
      <c r="C44" s="12"/>
      <c r="D44" s="12"/>
      <c r="E44" s="12"/>
      <c r="F44" s="12">
        <v>2358</v>
      </c>
      <c r="G44" s="12">
        <v>1042</v>
      </c>
      <c r="H44" s="12">
        <v>1316</v>
      </c>
      <c r="I44" s="18"/>
      <c r="J44" s="12">
        <v>2015</v>
      </c>
      <c r="K44" s="12" t="s">
        <v>359</v>
      </c>
      <c r="L44" s="12" t="s">
        <v>58</v>
      </c>
      <c r="M44" s="12"/>
      <c r="N44" s="12"/>
      <c r="O44" s="12">
        <v>37</v>
      </c>
      <c r="P44" s="12">
        <v>37</v>
      </c>
      <c r="Q44" s="12"/>
      <c r="R44" s="20"/>
      <c r="S44" s="12">
        <v>2016</v>
      </c>
      <c r="T44" s="12" t="s">
        <v>411</v>
      </c>
      <c r="U44" s="12"/>
      <c r="V44" s="12"/>
      <c r="W44" s="12"/>
      <c r="X44" s="12">
        <v>61</v>
      </c>
      <c r="Y44" s="12">
        <v>30</v>
      </c>
      <c r="Z44" s="12">
        <v>31</v>
      </c>
      <c r="AA44" s="20"/>
      <c r="AB44" s="12">
        <v>2017</v>
      </c>
      <c r="AC44" s="12" t="s">
        <v>412</v>
      </c>
      <c r="AD44" s="12" t="s">
        <v>413</v>
      </c>
      <c r="AE44" s="12"/>
      <c r="AF44" s="12"/>
      <c r="AG44" s="12">
        <v>166</v>
      </c>
      <c r="AH44" s="12">
        <v>166</v>
      </c>
      <c r="AI44" s="12"/>
      <c r="AJ44" s="20"/>
      <c r="AK44" s="12">
        <v>2018</v>
      </c>
      <c r="AL44" s="12" t="s">
        <v>414</v>
      </c>
      <c r="AM44" s="12"/>
      <c r="AN44" s="12"/>
      <c r="AO44" s="12"/>
      <c r="AP44" s="12">
        <v>52</v>
      </c>
      <c r="AQ44" s="12">
        <v>29</v>
      </c>
      <c r="AR44" s="12">
        <v>23</v>
      </c>
      <c r="AS44" s="20"/>
      <c r="AT44" s="12">
        <v>2019</v>
      </c>
      <c r="AU44" s="12" t="s">
        <v>415</v>
      </c>
      <c r="AV44" s="12" t="s">
        <v>416</v>
      </c>
      <c r="AW44" s="12"/>
      <c r="AX44" s="12"/>
      <c r="AY44" s="12">
        <v>28</v>
      </c>
      <c r="AZ44" s="12">
        <v>28</v>
      </c>
      <c r="BA44" s="12"/>
      <c r="BB44" s="20"/>
      <c r="BC44" s="8">
        <v>2020</v>
      </c>
      <c r="BD44" s="11" t="s">
        <v>417</v>
      </c>
      <c r="BE44" s="11"/>
      <c r="BF44" s="11"/>
      <c r="BG44" s="11"/>
      <c r="BH44" s="11">
        <v>24</v>
      </c>
      <c r="BI44" s="11">
        <v>18</v>
      </c>
      <c r="BJ44" s="11">
        <v>6</v>
      </c>
      <c r="BK44" s="8"/>
      <c r="BL44" s="8"/>
      <c r="BM44" s="8"/>
      <c r="BN44" s="8"/>
      <c r="BO44" s="8"/>
    </row>
    <row r="45" spans="1:67">
      <c r="A45" s="12">
        <v>2014</v>
      </c>
      <c r="B45" s="12" t="s">
        <v>418</v>
      </c>
      <c r="C45" s="12" t="s">
        <v>419</v>
      </c>
      <c r="D45" s="12"/>
      <c r="E45" s="12"/>
      <c r="F45" s="12">
        <v>160</v>
      </c>
      <c r="G45" s="12">
        <v>160</v>
      </c>
      <c r="H45" s="12"/>
      <c r="I45" s="18"/>
      <c r="J45" s="12">
        <v>2015</v>
      </c>
      <c r="K45" s="12" t="s">
        <v>420</v>
      </c>
      <c r="L45" s="12" t="s">
        <v>421</v>
      </c>
      <c r="M45" s="12"/>
      <c r="N45" s="12"/>
      <c r="O45" s="12">
        <v>18</v>
      </c>
      <c r="P45" s="12">
        <v>18</v>
      </c>
      <c r="Q45" s="12"/>
      <c r="R45" s="20"/>
      <c r="S45" s="12">
        <v>2016</v>
      </c>
      <c r="T45" s="12" t="s">
        <v>422</v>
      </c>
      <c r="U45" s="12" t="s">
        <v>423</v>
      </c>
      <c r="V45" s="12"/>
      <c r="W45" s="12"/>
      <c r="X45" s="12">
        <v>10</v>
      </c>
      <c r="Y45" s="12">
        <v>10</v>
      </c>
      <c r="Z45" s="12"/>
      <c r="AA45" s="20"/>
      <c r="AB45" s="12">
        <v>2017</v>
      </c>
      <c r="AC45" s="12" t="s">
        <v>424</v>
      </c>
      <c r="AD45" s="12"/>
      <c r="AE45" s="12"/>
      <c r="AF45" s="12"/>
      <c r="AG45" s="12">
        <v>62</v>
      </c>
      <c r="AH45" s="12">
        <v>37</v>
      </c>
      <c r="AI45" s="12">
        <v>25</v>
      </c>
      <c r="AJ45" s="20"/>
      <c r="AK45" s="12">
        <v>2018</v>
      </c>
      <c r="AL45" s="12" t="s">
        <v>425</v>
      </c>
      <c r="AM45" s="12" t="s">
        <v>426</v>
      </c>
      <c r="AN45" s="12" t="s">
        <v>914</v>
      </c>
      <c r="AO45" s="12"/>
      <c r="AP45" s="12">
        <v>32</v>
      </c>
      <c r="AQ45" s="12"/>
      <c r="AR45" s="12">
        <v>32</v>
      </c>
      <c r="AS45" s="21"/>
      <c r="AT45" s="12">
        <v>2019</v>
      </c>
      <c r="AU45" s="12" t="s">
        <v>427</v>
      </c>
      <c r="AV45" s="12"/>
      <c r="AW45" s="12"/>
      <c r="AX45" s="12"/>
      <c r="AY45" s="12">
        <v>30</v>
      </c>
      <c r="AZ45" s="12">
        <v>15</v>
      </c>
      <c r="BA45" s="12">
        <v>15</v>
      </c>
      <c r="BB45" s="20"/>
      <c r="BC45" s="8">
        <v>2020</v>
      </c>
      <c r="BD45" s="11" t="s">
        <v>428</v>
      </c>
      <c r="BE45" s="11"/>
      <c r="BF45" s="11"/>
      <c r="BG45" s="11"/>
      <c r="BH45" s="11">
        <v>20</v>
      </c>
      <c r="BI45" s="11">
        <v>20</v>
      </c>
      <c r="BJ45" s="11"/>
      <c r="BK45" s="8"/>
      <c r="BL45" s="8"/>
      <c r="BM45" s="8"/>
      <c r="BN45" s="8"/>
      <c r="BO45" s="8"/>
    </row>
    <row r="46" spans="1:67">
      <c r="A46" s="12">
        <v>2014</v>
      </c>
      <c r="B46" s="12" t="s">
        <v>429</v>
      </c>
      <c r="C46" s="12"/>
      <c r="D46" s="12"/>
      <c r="E46" s="12"/>
      <c r="F46" s="12">
        <v>1254</v>
      </c>
      <c r="G46" s="12">
        <v>470</v>
      </c>
      <c r="H46" s="12">
        <v>784</v>
      </c>
      <c r="I46" s="18"/>
      <c r="J46" s="12">
        <v>2015</v>
      </c>
      <c r="K46" s="12" t="s">
        <v>430</v>
      </c>
      <c r="L46" s="12" t="s">
        <v>431</v>
      </c>
      <c r="M46" s="12"/>
      <c r="N46" s="12"/>
      <c r="O46" s="12">
        <v>40</v>
      </c>
      <c r="P46" s="12">
        <v>40</v>
      </c>
      <c r="Q46" s="12"/>
      <c r="R46" s="20"/>
      <c r="S46" s="12">
        <v>2016</v>
      </c>
      <c r="T46" s="12" t="s">
        <v>432</v>
      </c>
      <c r="U46" s="12"/>
      <c r="V46" s="12"/>
      <c r="W46" s="12"/>
      <c r="X46" s="12">
        <v>32</v>
      </c>
      <c r="Y46" s="12">
        <v>19</v>
      </c>
      <c r="Z46" s="12">
        <v>13</v>
      </c>
      <c r="AA46" s="20"/>
      <c r="AB46" s="12">
        <v>2017</v>
      </c>
      <c r="AC46" s="12" t="s">
        <v>433</v>
      </c>
      <c r="AD46" s="12" t="s">
        <v>434</v>
      </c>
      <c r="AE46" s="12"/>
      <c r="AF46" s="12"/>
      <c r="AG46" s="12">
        <v>12</v>
      </c>
      <c r="AH46" s="12">
        <v>12</v>
      </c>
      <c r="AI46" s="12"/>
      <c r="AJ46" s="20"/>
      <c r="AK46" s="12">
        <v>2018</v>
      </c>
      <c r="AL46" s="12" t="s">
        <v>435</v>
      </c>
      <c r="AM46" s="12" t="s">
        <v>31</v>
      </c>
      <c r="AN46" s="12"/>
      <c r="AO46" s="12"/>
      <c r="AP46" s="12">
        <v>20</v>
      </c>
      <c r="AQ46" s="12">
        <v>20</v>
      </c>
      <c r="AR46" s="12"/>
      <c r="AS46" s="20"/>
      <c r="AT46" s="12">
        <v>2019</v>
      </c>
      <c r="AU46" s="12" t="s">
        <v>436</v>
      </c>
      <c r="AV46" s="12"/>
      <c r="AW46" s="12"/>
      <c r="AX46" s="12"/>
      <c r="AY46" s="12">
        <v>85</v>
      </c>
      <c r="AZ46" s="12">
        <v>44</v>
      </c>
      <c r="BA46" s="12">
        <v>41</v>
      </c>
      <c r="BB46" s="20"/>
      <c r="BC46" s="8">
        <v>2020</v>
      </c>
      <c r="BD46" s="11" t="s">
        <v>437</v>
      </c>
      <c r="BE46" s="11"/>
      <c r="BF46" s="11"/>
      <c r="BG46" s="11"/>
      <c r="BH46" s="11">
        <v>76</v>
      </c>
      <c r="BI46" s="11">
        <v>76</v>
      </c>
      <c r="BJ46" s="11"/>
      <c r="BK46" s="8"/>
      <c r="BL46" s="8"/>
      <c r="BM46" s="8"/>
      <c r="BN46" s="8"/>
      <c r="BO46" s="8"/>
    </row>
    <row r="47" spans="1:67">
      <c r="A47" s="12">
        <v>2014</v>
      </c>
      <c r="B47" s="12" t="s">
        <v>438</v>
      </c>
      <c r="C47" s="12"/>
      <c r="D47" s="12"/>
      <c r="E47" s="12"/>
      <c r="F47" s="12">
        <v>829</v>
      </c>
      <c r="G47" s="12">
        <v>371</v>
      </c>
      <c r="H47" s="12">
        <v>458</v>
      </c>
      <c r="I47" s="18"/>
      <c r="J47" s="12">
        <v>2015</v>
      </c>
      <c r="K47" s="12" t="s">
        <v>242</v>
      </c>
      <c r="L47" s="12" t="s">
        <v>439</v>
      </c>
      <c r="M47" s="12" t="s">
        <v>914</v>
      </c>
      <c r="N47" s="12"/>
      <c r="O47" s="12">
        <v>14</v>
      </c>
      <c r="P47" s="12">
        <v>14</v>
      </c>
      <c r="Q47" s="12"/>
      <c r="R47" s="21"/>
      <c r="S47" s="12">
        <v>2016</v>
      </c>
      <c r="T47" s="12" t="s">
        <v>440</v>
      </c>
      <c r="U47" s="12" t="s">
        <v>380</v>
      </c>
      <c r="V47" s="12" t="s">
        <v>914</v>
      </c>
      <c r="W47" s="12"/>
      <c r="X47" s="12">
        <v>26</v>
      </c>
      <c r="Y47" s="12">
        <v>26</v>
      </c>
      <c r="Z47" s="12"/>
      <c r="AA47" s="21"/>
      <c r="AB47" s="12">
        <v>2017</v>
      </c>
      <c r="AC47" s="12" t="s">
        <v>441</v>
      </c>
      <c r="AD47" s="12" t="s">
        <v>442</v>
      </c>
      <c r="AE47" s="12"/>
      <c r="AF47" s="12"/>
      <c r="AG47" s="12">
        <v>18</v>
      </c>
      <c r="AH47" s="12">
        <v>18</v>
      </c>
      <c r="AI47" s="12"/>
      <c r="AJ47" s="20"/>
      <c r="AK47" s="12">
        <v>2018</v>
      </c>
      <c r="AL47" s="12" t="s">
        <v>443</v>
      </c>
      <c r="AM47" s="12"/>
      <c r="AN47" s="12"/>
      <c r="AO47" s="12"/>
      <c r="AP47" s="12">
        <v>2279</v>
      </c>
      <c r="AQ47" s="12">
        <v>1159</v>
      </c>
      <c r="AR47" s="12">
        <v>1120</v>
      </c>
      <c r="AS47" s="20"/>
      <c r="AT47" s="12">
        <v>2019</v>
      </c>
      <c r="AU47" s="12" t="s">
        <v>444</v>
      </c>
      <c r="AV47" s="12"/>
      <c r="AW47" s="12"/>
      <c r="AX47" s="12"/>
      <c r="AY47" s="12">
        <v>12</v>
      </c>
      <c r="AZ47" s="12">
        <v>6</v>
      </c>
      <c r="BA47" s="12">
        <v>6</v>
      </c>
      <c r="BB47" s="20"/>
      <c r="BC47" s="8">
        <v>2020</v>
      </c>
      <c r="BD47" s="11" t="s">
        <v>445</v>
      </c>
      <c r="BE47" s="11"/>
      <c r="BF47" s="11"/>
      <c r="BG47" s="11"/>
      <c r="BH47" s="11">
        <v>66</v>
      </c>
      <c r="BI47" s="11">
        <v>53</v>
      </c>
      <c r="BJ47" s="11">
        <v>13</v>
      </c>
      <c r="BK47" s="8"/>
      <c r="BL47" s="8"/>
      <c r="BM47" s="8"/>
      <c r="BN47" s="8"/>
      <c r="BO47" s="8"/>
    </row>
    <row r="48" spans="1:67">
      <c r="A48" s="12">
        <v>2014</v>
      </c>
      <c r="B48" s="12" t="s">
        <v>446</v>
      </c>
      <c r="C48" s="12" t="s">
        <v>447</v>
      </c>
      <c r="D48" s="12"/>
      <c r="E48" s="12"/>
      <c r="F48" s="12">
        <v>14</v>
      </c>
      <c r="G48" s="12">
        <v>14</v>
      </c>
      <c r="H48" s="12"/>
      <c r="I48" s="18"/>
      <c r="J48" s="12">
        <v>2015</v>
      </c>
      <c r="K48" s="12" t="s">
        <v>156</v>
      </c>
      <c r="L48" s="12" t="s">
        <v>448</v>
      </c>
      <c r="M48" s="12" t="s">
        <v>914</v>
      </c>
      <c r="N48" s="12"/>
      <c r="O48" s="12">
        <v>67</v>
      </c>
      <c r="P48" s="12"/>
      <c r="Q48" s="12">
        <v>67</v>
      </c>
      <c r="R48" s="21"/>
      <c r="S48" s="12">
        <v>2016</v>
      </c>
      <c r="T48" s="12" t="s">
        <v>449</v>
      </c>
      <c r="U48" s="12" t="s">
        <v>450</v>
      </c>
      <c r="V48" s="12" t="s">
        <v>914</v>
      </c>
      <c r="W48" s="12"/>
      <c r="X48" s="12">
        <v>142</v>
      </c>
      <c r="Y48" s="12">
        <v>142</v>
      </c>
      <c r="Z48" s="12"/>
      <c r="AA48" s="21"/>
      <c r="AB48" s="12">
        <v>2017</v>
      </c>
      <c r="AC48" s="12" t="s">
        <v>451</v>
      </c>
      <c r="AD48" s="12"/>
      <c r="AE48" s="12"/>
      <c r="AF48" s="12"/>
      <c r="AG48" s="12">
        <v>39</v>
      </c>
      <c r="AH48" s="12">
        <v>23</v>
      </c>
      <c r="AI48" s="12">
        <v>16</v>
      </c>
      <c r="AJ48" s="20"/>
      <c r="AK48" s="12">
        <v>2018</v>
      </c>
      <c r="AL48" s="12" t="s">
        <v>452</v>
      </c>
      <c r="AM48" s="12"/>
      <c r="AN48" s="12"/>
      <c r="AO48" s="12"/>
      <c r="AP48" s="12">
        <v>1229</v>
      </c>
      <c r="AQ48" s="12">
        <v>860</v>
      </c>
      <c r="AR48" s="12">
        <v>369</v>
      </c>
      <c r="AS48" s="20"/>
      <c r="AT48" s="12">
        <v>2019</v>
      </c>
      <c r="AU48" s="12" t="s">
        <v>453</v>
      </c>
      <c r="AV48" s="12"/>
      <c r="AW48" s="12"/>
      <c r="AX48" s="12"/>
      <c r="AY48" s="12">
        <v>228</v>
      </c>
      <c r="AZ48" s="12">
        <v>136</v>
      </c>
      <c r="BA48" s="12">
        <v>92</v>
      </c>
      <c r="BB48" s="20"/>
      <c r="BC48" s="8">
        <v>2020</v>
      </c>
      <c r="BD48" s="11" t="s">
        <v>454</v>
      </c>
      <c r="BE48" s="11"/>
      <c r="BF48" s="11"/>
      <c r="BG48" s="11"/>
      <c r="BH48" s="11">
        <v>492</v>
      </c>
      <c r="BI48" s="11">
        <v>226</v>
      </c>
      <c r="BJ48" s="11">
        <v>266</v>
      </c>
      <c r="BK48" s="8"/>
      <c r="BL48" s="8"/>
      <c r="BM48" s="8"/>
      <c r="BN48" s="8"/>
      <c r="BO48" s="8"/>
    </row>
    <row r="49" spans="1:67">
      <c r="A49" s="12">
        <v>2014</v>
      </c>
      <c r="B49" s="12" t="s">
        <v>455</v>
      </c>
      <c r="C49" s="12"/>
      <c r="D49" s="12"/>
      <c r="E49" s="12"/>
      <c r="F49" s="12">
        <v>17</v>
      </c>
      <c r="G49" s="12">
        <v>13</v>
      </c>
      <c r="H49" s="12">
        <v>4</v>
      </c>
      <c r="I49" s="18"/>
      <c r="J49" s="12">
        <v>2015</v>
      </c>
      <c r="K49" s="12" t="s">
        <v>456</v>
      </c>
      <c r="L49" s="12"/>
      <c r="M49" s="12"/>
      <c r="N49" s="12"/>
      <c r="O49" s="12">
        <v>28</v>
      </c>
      <c r="P49" s="12">
        <v>12</v>
      </c>
      <c r="Q49" s="12">
        <v>16</v>
      </c>
      <c r="R49" s="20"/>
      <c r="S49" s="12">
        <v>2016</v>
      </c>
      <c r="T49" s="12" t="s">
        <v>457</v>
      </c>
      <c r="U49" s="12" t="s">
        <v>458</v>
      </c>
      <c r="V49" s="12"/>
      <c r="W49" s="12"/>
      <c r="X49" s="12">
        <v>22</v>
      </c>
      <c r="Y49" s="12">
        <v>22</v>
      </c>
      <c r="Z49" s="12"/>
      <c r="AA49" s="20"/>
      <c r="AB49" s="12">
        <v>2017</v>
      </c>
      <c r="AC49" s="12" t="s">
        <v>459</v>
      </c>
      <c r="AD49" s="12" t="s">
        <v>257</v>
      </c>
      <c r="AE49" s="12"/>
      <c r="AF49" s="12"/>
      <c r="AG49" s="12">
        <v>33</v>
      </c>
      <c r="AH49" s="12">
        <v>33</v>
      </c>
      <c r="AI49" s="12"/>
      <c r="AJ49" s="20"/>
      <c r="AK49" s="12">
        <v>2018</v>
      </c>
      <c r="AL49" s="12" t="s">
        <v>460</v>
      </c>
      <c r="AM49" s="12" t="s">
        <v>461</v>
      </c>
      <c r="AN49" s="12" t="s">
        <v>914</v>
      </c>
      <c r="AO49" s="12"/>
      <c r="AP49" s="12">
        <v>10</v>
      </c>
      <c r="AQ49" s="12"/>
      <c r="AR49" s="12">
        <v>10</v>
      </c>
      <c r="AS49" s="21"/>
      <c r="AT49" s="12">
        <v>2019</v>
      </c>
      <c r="AU49" s="12" t="s">
        <v>462</v>
      </c>
      <c r="AV49" s="12"/>
      <c r="AW49" s="12"/>
      <c r="AX49" s="12"/>
      <c r="AY49" s="12">
        <v>16</v>
      </c>
      <c r="AZ49" s="12">
        <v>8</v>
      </c>
      <c r="BA49" s="12">
        <v>8</v>
      </c>
      <c r="BB49" s="20"/>
      <c r="BC49" s="8">
        <v>2020</v>
      </c>
      <c r="BD49" s="11" t="s">
        <v>463</v>
      </c>
      <c r="BE49" s="11"/>
      <c r="BF49" s="11"/>
      <c r="BG49" s="11"/>
      <c r="BH49" s="11">
        <v>10</v>
      </c>
      <c r="BI49" s="11">
        <v>10</v>
      </c>
      <c r="BJ49" s="11"/>
      <c r="BK49" s="8"/>
      <c r="BL49" s="8"/>
      <c r="BM49" s="8"/>
      <c r="BN49" s="8"/>
      <c r="BO49" s="8"/>
    </row>
    <row r="50" spans="1:67">
      <c r="A50" s="12">
        <v>2014</v>
      </c>
      <c r="B50" s="12" t="s">
        <v>464</v>
      </c>
      <c r="C50" s="12" t="s">
        <v>465</v>
      </c>
      <c r="D50" s="12" t="s">
        <v>914</v>
      </c>
      <c r="E50" s="12"/>
      <c r="F50" s="12">
        <v>30</v>
      </c>
      <c r="G50" s="12"/>
      <c r="H50" s="12">
        <v>30</v>
      </c>
      <c r="I50" s="18"/>
      <c r="J50" s="12">
        <v>2015</v>
      </c>
      <c r="K50" s="12" t="s">
        <v>466</v>
      </c>
      <c r="L50" s="12" t="s">
        <v>288</v>
      </c>
      <c r="M50" s="12"/>
      <c r="N50" s="12"/>
      <c r="O50" s="12">
        <v>28</v>
      </c>
      <c r="P50" s="12">
        <v>28</v>
      </c>
      <c r="Q50" s="12"/>
      <c r="R50" s="20"/>
      <c r="S50" s="12">
        <v>2016</v>
      </c>
      <c r="T50" s="12" t="s">
        <v>467</v>
      </c>
      <c r="U50" s="12" t="s">
        <v>468</v>
      </c>
      <c r="V50" s="12" t="s">
        <v>914</v>
      </c>
      <c r="W50" s="12"/>
      <c r="X50" s="12">
        <v>126</v>
      </c>
      <c r="Y50" s="12"/>
      <c r="Z50" s="12">
        <v>126</v>
      </c>
      <c r="AA50" s="21"/>
      <c r="AB50" s="12">
        <v>2017</v>
      </c>
      <c r="AC50" s="12" t="s">
        <v>239</v>
      </c>
      <c r="AD50" s="12"/>
      <c r="AE50" s="12"/>
      <c r="AF50" s="12"/>
      <c r="AG50" s="12">
        <v>20</v>
      </c>
      <c r="AH50" s="12">
        <v>10</v>
      </c>
      <c r="AI50" s="12">
        <v>10</v>
      </c>
      <c r="AJ50" s="20"/>
      <c r="AK50" s="12">
        <v>2018</v>
      </c>
      <c r="AL50" s="12" t="s">
        <v>230</v>
      </c>
      <c r="AM50" s="12" t="s">
        <v>469</v>
      </c>
      <c r="AN50" s="12" t="s">
        <v>914</v>
      </c>
      <c r="AO50" s="12"/>
      <c r="AP50" s="12">
        <v>9</v>
      </c>
      <c r="AQ50" s="12">
        <v>9</v>
      </c>
      <c r="AR50" s="12"/>
      <c r="AS50" s="21"/>
      <c r="AT50" s="12">
        <v>2019</v>
      </c>
      <c r="AU50" s="12" t="s">
        <v>470</v>
      </c>
      <c r="AV50" s="12"/>
      <c r="AW50" s="12"/>
      <c r="AX50" s="12"/>
      <c r="AY50" s="12">
        <v>15</v>
      </c>
      <c r="AZ50" s="12">
        <v>12</v>
      </c>
      <c r="BA50" s="12">
        <v>3</v>
      </c>
      <c r="BB50" s="20"/>
      <c r="BC50" s="8">
        <v>2020</v>
      </c>
      <c r="BD50" s="11" t="s">
        <v>471</v>
      </c>
      <c r="BE50" s="11"/>
      <c r="BF50" s="11"/>
      <c r="BG50" s="11"/>
      <c r="BH50" s="11">
        <v>20</v>
      </c>
      <c r="BI50" s="11">
        <v>20</v>
      </c>
      <c r="BJ50" s="11"/>
      <c r="BK50" s="8"/>
      <c r="BL50" s="8"/>
      <c r="BM50" s="8"/>
      <c r="BN50" s="8"/>
      <c r="BO50" s="8"/>
    </row>
    <row r="51" spans="1:67">
      <c r="A51" s="12">
        <v>2014</v>
      </c>
      <c r="B51" s="12" t="s">
        <v>472</v>
      </c>
      <c r="C51" s="12"/>
      <c r="D51" s="12"/>
      <c r="E51" s="12"/>
      <c r="F51" s="12">
        <v>64</v>
      </c>
      <c r="G51" s="12">
        <v>30</v>
      </c>
      <c r="H51" s="12">
        <v>34</v>
      </c>
      <c r="I51" s="18"/>
      <c r="J51" s="12">
        <v>2015</v>
      </c>
      <c r="K51" s="12" t="s">
        <v>473</v>
      </c>
      <c r="L51" s="12"/>
      <c r="M51" s="12"/>
      <c r="N51" s="12"/>
      <c r="O51" s="12">
        <v>9</v>
      </c>
      <c r="P51" s="12">
        <v>5</v>
      </c>
      <c r="Q51" s="12">
        <v>4</v>
      </c>
      <c r="R51" s="20"/>
      <c r="S51" s="12">
        <v>2016</v>
      </c>
      <c r="T51" s="12" t="s">
        <v>474</v>
      </c>
      <c r="U51" s="12" t="s">
        <v>475</v>
      </c>
      <c r="V51" s="12" t="s">
        <v>914</v>
      </c>
      <c r="W51" s="12"/>
      <c r="X51" s="12">
        <v>17</v>
      </c>
      <c r="Y51" s="12">
        <v>17</v>
      </c>
      <c r="Z51" s="12"/>
      <c r="AA51" s="21"/>
      <c r="AB51" s="12">
        <v>2017</v>
      </c>
      <c r="AC51" s="12" t="s">
        <v>476</v>
      </c>
      <c r="AD51" s="12"/>
      <c r="AE51" s="12"/>
      <c r="AF51" s="12"/>
      <c r="AG51" s="12">
        <v>2644</v>
      </c>
      <c r="AH51" s="12">
        <v>1510</v>
      </c>
      <c r="AI51" s="12">
        <v>1134</v>
      </c>
      <c r="AJ51" s="20"/>
      <c r="AK51" s="12">
        <v>2018</v>
      </c>
      <c r="AL51" s="12" t="s">
        <v>477</v>
      </c>
      <c r="AM51" s="12"/>
      <c r="AN51" s="12"/>
      <c r="AO51" s="12"/>
      <c r="AP51" s="12">
        <v>19</v>
      </c>
      <c r="AQ51" s="12">
        <v>17</v>
      </c>
      <c r="AR51" s="12">
        <v>2</v>
      </c>
      <c r="AS51" s="20"/>
      <c r="AT51" s="12">
        <v>2019</v>
      </c>
      <c r="AU51" s="12" t="s">
        <v>478</v>
      </c>
      <c r="AV51" s="12" t="s">
        <v>31</v>
      </c>
      <c r="AW51" s="12"/>
      <c r="AX51" s="12"/>
      <c r="AY51" s="12">
        <v>9</v>
      </c>
      <c r="AZ51" s="12">
        <v>9</v>
      </c>
      <c r="BA51" s="12"/>
      <c r="BB51" s="20"/>
      <c r="BC51" s="8">
        <v>2020</v>
      </c>
      <c r="BD51" s="11" t="s">
        <v>472</v>
      </c>
      <c r="BE51" s="11"/>
      <c r="BF51" s="11"/>
      <c r="BG51" s="11"/>
      <c r="BH51" s="11">
        <v>31</v>
      </c>
      <c r="BI51" s="11">
        <v>18</v>
      </c>
      <c r="BJ51" s="11">
        <v>13</v>
      </c>
      <c r="BK51" s="8"/>
      <c r="BL51" s="8"/>
      <c r="BM51" s="8"/>
      <c r="BN51" s="8"/>
      <c r="BO51" s="8"/>
    </row>
    <row r="52" spans="1:67">
      <c r="A52" s="12">
        <v>2014</v>
      </c>
      <c r="B52" s="12" t="s">
        <v>479</v>
      </c>
      <c r="C52" s="12" t="s">
        <v>480</v>
      </c>
      <c r="D52" s="12"/>
      <c r="E52" s="12"/>
      <c r="F52" s="12">
        <v>100</v>
      </c>
      <c r="G52" s="12">
        <v>100</v>
      </c>
      <c r="H52" s="12"/>
      <c r="I52" s="18"/>
      <c r="J52" s="12">
        <v>2015</v>
      </c>
      <c r="K52" s="12" t="s">
        <v>481</v>
      </c>
      <c r="L52" s="12" t="s">
        <v>482</v>
      </c>
      <c r="M52" s="12"/>
      <c r="N52" s="12"/>
      <c r="O52" s="12">
        <v>9</v>
      </c>
      <c r="P52" s="12">
        <v>9</v>
      </c>
      <c r="Q52" s="12"/>
      <c r="R52" s="20"/>
      <c r="S52" s="12">
        <v>2016</v>
      </c>
      <c r="T52" s="12" t="s">
        <v>483</v>
      </c>
      <c r="U52" s="12"/>
      <c r="V52" s="12"/>
      <c r="W52" s="12"/>
      <c r="X52" s="12">
        <v>100</v>
      </c>
      <c r="Y52" s="12">
        <v>49</v>
      </c>
      <c r="Z52" s="12">
        <v>51</v>
      </c>
      <c r="AA52" s="20"/>
      <c r="AB52" s="12">
        <v>2017</v>
      </c>
      <c r="AC52" s="12" t="s">
        <v>484</v>
      </c>
      <c r="AD52" s="12" t="s">
        <v>485</v>
      </c>
      <c r="AE52" s="12"/>
      <c r="AF52" s="12"/>
      <c r="AG52" s="12">
        <v>82</v>
      </c>
      <c r="AH52" s="12">
        <v>82</v>
      </c>
      <c r="AI52" s="12"/>
      <c r="AJ52" s="20"/>
      <c r="AK52" s="12">
        <v>2018</v>
      </c>
      <c r="AL52" s="12" t="s">
        <v>486</v>
      </c>
      <c r="AM52" s="12"/>
      <c r="AN52" s="12"/>
      <c r="AO52" s="12"/>
      <c r="AP52" s="12">
        <v>60</v>
      </c>
      <c r="AQ52" s="12">
        <v>30</v>
      </c>
      <c r="AR52" s="12">
        <v>30</v>
      </c>
      <c r="AS52" s="20"/>
      <c r="AT52" s="12">
        <v>2019</v>
      </c>
      <c r="AU52" s="12" t="s">
        <v>487</v>
      </c>
      <c r="AV52" s="12" t="s">
        <v>284</v>
      </c>
      <c r="AW52" s="12"/>
      <c r="AX52" s="12"/>
      <c r="AY52" s="12">
        <v>25</v>
      </c>
      <c r="AZ52" s="12">
        <v>25</v>
      </c>
      <c r="BA52" s="12"/>
      <c r="BB52" s="20"/>
      <c r="BC52" s="8">
        <v>2020</v>
      </c>
      <c r="BD52" s="11" t="s">
        <v>488</v>
      </c>
      <c r="BE52" s="11"/>
      <c r="BF52" s="11"/>
      <c r="BG52" s="11"/>
      <c r="BH52" s="11">
        <v>527</v>
      </c>
      <c r="BI52" s="11">
        <v>527</v>
      </c>
      <c r="BJ52" s="11"/>
      <c r="BK52" s="8"/>
      <c r="BL52" s="8"/>
      <c r="BM52" s="8"/>
      <c r="BN52" s="8"/>
      <c r="BO52" s="8"/>
    </row>
    <row r="53" spans="1:67">
      <c r="A53" s="12">
        <v>2014</v>
      </c>
      <c r="B53" s="12" t="s">
        <v>489</v>
      </c>
      <c r="C53" s="12" t="s">
        <v>490</v>
      </c>
      <c r="D53" s="12"/>
      <c r="E53" s="12"/>
      <c r="F53" s="12">
        <v>20</v>
      </c>
      <c r="G53" s="12">
        <v>20</v>
      </c>
      <c r="H53" s="12"/>
      <c r="I53" s="18"/>
      <c r="J53" s="12">
        <v>2015</v>
      </c>
      <c r="K53" s="12" t="s">
        <v>491</v>
      </c>
      <c r="L53" s="12"/>
      <c r="M53" s="12"/>
      <c r="N53" s="12"/>
      <c r="O53" s="12">
        <v>70</v>
      </c>
      <c r="P53" s="12">
        <v>40</v>
      </c>
      <c r="Q53" s="12">
        <v>30</v>
      </c>
      <c r="R53" s="20"/>
      <c r="S53" s="12">
        <v>2016</v>
      </c>
      <c r="T53" s="12" t="s">
        <v>492</v>
      </c>
      <c r="U53" s="12" t="s">
        <v>493</v>
      </c>
      <c r="V53" s="12"/>
      <c r="W53" s="12"/>
      <c r="X53" s="12">
        <v>41</v>
      </c>
      <c r="Y53" s="12">
        <v>41</v>
      </c>
      <c r="Z53" s="12"/>
      <c r="AA53" s="20"/>
      <c r="AB53" s="12">
        <v>2017</v>
      </c>
      <c r="AC53" s="12" t="s">
        <v>494</v>
      </c>
      <c r="AD53" s="12"/>
      <c r="AE53" s="12"/>
      <c r="AF53" s="12"/>
      <c r="AG53" s="12">
        <v>16</v>
      </c>
      <c r="AH53" s="12">
        <v>8</v>
      </c>
      <c r="AI53" s="12">
        <v>8</v>
      </c>
      <c r="AJ53" s="20"/>
      <c r="AK53" s="12">
        <v>2018</v>
      </c>
      <c r="AL53" s="12" t="s">
        <v>495</v>
      </c>
      <c r="AM53" s="12" t="s">
        <v>110</v>
      </c>
      <c r="AN53" s="12"/>
      <c r="AO53" s="12"/>
      <c r="AP53" s="12">
        <v>42</v>
      </c>
      <c r="AQ53" s="12">
        <v>42</v>
      </c>
      <c r="AR53" s="12"/>
      <c r="AS53" s="20"/>
      <c r="AT53" s="12">
        <v>2019</v>
      </c>
      <c r="AU53" s="12" t="s">
        <v>496</v>
      </c>
      <c r="AV53" s="12" t="s">
        <v>251</v>
      </c>
      <c r="AW53" s="12"/>
      <c r="AX53" s="12"/>
      <c r="AY53" s="12">
        <v>18</v>
      </c>
      <c r="AZ53" s="12">
        <v>18</v>
      </c>
      <c r="BA53" s="12"/>
      <c r="BB53" s="20"/>
      <c r="BC53" s="8">
        <v>2020</v>
      </c>
      <c r="BD53" s="11" t="s">
        <v>497</v>
      </c>
      <c r="BE53" s="11"/>
      <c r="BF53" s="11"/>
      <c r="BG53" s="11"/>
      <c r="BH53" s="11">
        <v>12</v>
      </c>
      <c r="BI53" s="11">
        <v>12</v>
      </c>
      <c r="BJ53" s="11"/>
      <c r="BK53" s="8"/>
      <c r="BL53" s="8"/>
      <c r="BM53" s="8"/>
      <c r="BN53" s="8"/>
      <c r="BO53" s="8"/>
    </row>
    <row r="54" spans="1:67">
      <c r="A54" s="12">
        <v>2014</v>
      </c>
      <c r="B54" s="12" t="s">
        <v>498</v>
      </c>
      <c r="C54" s="12"/>
      <c r="D54" s="12"/>
      <c r="E54" s="12"/>
      <c r="F54" s="12">
        <v>50</v>
      </c>
      <c r="G54" s="12">
        <v>15</v>
      </c>
      <c r="H54" s="12">
        <v>35</v>
      </c>
      <c r="I54" s="18"/>
      <c r="J54" s="12">
        <v>2015</v>
      </c>
      <c r="K54" s="12" t="s">
        <v>499</v>
      </c>
      <c r="L54" s="12"/>
      <c r="M54" s="12"/>
      <c r="N54" s="12"/>
      <c r="O54" s="12">
        <v>105</v>
      </c>
      <c r="P54" s="12">
        <v>59</v>
      </c>
      <c r="Q54" s="12">
        <v>46</v>
      </c>
      <c r="R54" s="20"/>
      <c r="S54" s="12">
        <v>2016</v>
      </c>
      <c r="T54" s="12" t="s">
        <v>500</v>
      </c>
      <c r="U54" s="12" t="s">
        <v>501</v>
      </c>
      <c r="V54" s="12"/>
      <c r="W54" s="12"/>
      <c r="X54" s="12">
        <v>35</v>
      </c>
      <c r="Y54" s="12">
        <v>35</v>
      </c>
      <c r="Z54" s="12"/>
      <c r="AA54" s="20"/>
      <c r="AB54" s="12">
        <v>2017</v>
      </c>
      <c r="AC54" s="12" t="s">
        <v>502</v>
      </c>
      <c r="AD54" s="12" t="s">
        <v>485</v>
      </c>
      <c r="AE54" s="12"/>
      <c r="AF54" s="12"/>
      <c r="AG54" s="12">
        <v>22</v>
      </c>
      <c r="AH54" s="12"/>
      <c r="AI54" s="12">
        <v>22</v>
      </c>
      <c r="AJ54" s="20"/>
      <c r="AK54" s="12">
        <v>2018</v>
      </c>
      <c r="AL54" s="12" t="s">
        <v>503</v>
      </c>
      <c r="AM54" s="12" t="s">
        <v>31</v>
      </c>
      <c r="AN54" s="12"/>
      <c r="AO54" s="12"/>
      <c r="AP54" s="12">
        <v>20</v>
      </c>
      <c r="AQ54" s="12">
        <v>20</v>
      </c>
      <c r="AR54" s="12"/>
      <c r="AS54" s="20"/>
      <c r="AT54" s="12">
        <v>2019</v>
      </c>
      <c r="AU54" s="12" t="s">
        <v>504</v>
      </c>
      <c r="AV54" s="12"/>
      <c r="AW54" s="12"/>
      <c r="AX54" s="12"/>
      <c r="AY54" s="12">
        <v>52</v>
      </c>
      <c r="AZ54" s="12">
        <v>39</v>
      </c>
      <c r="BA54" s="12">
        <v>13</v>
      </c>
      <c r="BB54" s="20"/>
      <c r="BC54" s="8">
        <v>2020</v>
      </c>
      <c r="BD54" s="11" t="s">
        <v>505</v>
      </c>
      <c r="BE54" s="11"/>
      <c r="BF54" s="11"/>
      <c r="BG54" s="11"/>
      <c r="BH54" s="11">
        <v>12</v>
      </c>
      <c r="BI54" s="11">
        <v>12</v>
      </c>
      <c r="BJ54" s="11"/>
      <c r="BK54" s="8"/>
      <c r="BL54" s="8"/>
      <c r="BM54" s="8"/>
      <c r="BN54" s="8"/>
      <c r="BO54" s="8"/>
    </row>
    <row r="55" spans="1:67">
      <c r="A55" s="12">
        <v>2014</v>
      </c>
      <c r="B55" s="12" t="s">
        <v>506</v>
      </c>
      <c r="C55" s="12" t="s">
        <v>507</v>
      </c>
      <c r="D55" s="12"/>
      <c r="E55" s="12"/>
      <c r="F55" s="12">
        <v>10</v>
      </c>
      <c r="G55" s="12"/>
      <c r="H55" s="12">
        <v>10</v>
      </c>
      <c r="I55" s="18"/>
      <c r="J55" s="12">
        <v>2015</v>
      </c>
      <c r="K55" s="12" t="s">
        <v>508</v>
      </c>
      <c r="L55" s="12" t="s">
        <v>509</v>
      </c>
      <c r="M55" s="12" t="s">
        <v>914</v>
      </c>
      <c r="N55" s="12"/>
      <c r="O55" s="12">
        <v>140</v>
      </c>
      <c r="P55" s="12"/>
      <c r="Q55" s="12">
        <v>140</v>
      </c>
      <c r="R55" s="21"/>
      <c r="S55" s="12">
        <v>2016</v>
      </c>
      <c r="T55" s="12" t="s">
        <v>510</v>
      </c>
      <c r="U55" s="12" t="s">
        <v>511</v>
      </c>
      <c r="V55" s="12"/>
      <c r="W55" s="12"/>
      <c r="X55" s="12">
        <v>25</v>
      </c>
      <c r="Y55" s="12">
        <v>25</v>
      </c>
      <c r="Z55" s="12"/>
      <c r="AA55" s="20"/>
      <c r="AB55" s="12">
        <v>2017</v>
      </c>
      <c r="AC55" s="12" t="s">
        <v>512</v>
      </c>
      <c r="AD55" s="12" t="s">
        <v>513</v>
      </c>
      <c r="AE55" s="12"/>
      <c r="AF55" s="12"/>
      <c r="AG55" s="12">
        <v>12</v>
      </c>
      <c r="AH55" s="12">
        <v>12</v>
      </c>
      <c r="AI55" s="12"/>
      <c r="AJ55" s="20"/>
      <c r="AK55" s="12">
        <v>2018</v>
      </c>
      <c r="AL55" s="12" t="s">
        <v>514</v>
      </c>
      <c r="AM55" s="12" t="s">
        <v>515</v>
      </c>
      <c r="AN55" s="12" t="s">
        <v>914</v>
      </c>
      <c r="AO55" s="12"/>
      <c r="AP55" s="12">
        <v>14</v>
      </c>
      <c r="AQ55" s="12"/>
      <c r="AR55" s="12">
        <v>14</v>
      </c>
      <c r="AS55" s="21"/>
      <c r="AT55" s="12">
        <v>2019</v>
      </c>
      <c r="AU55" s="12" t="s">
        <v>516</v>
      </c>
      <c r="AV55" s="12"/>
      <c r="AW55" s="12"/>
      <c r="AX55" s="12"/>
      <c r="AY55" s="12">
        <v>28</v>
      </c>
      <c r="AZ55" s="12">
        <v>16</v>
      </c>
      <c r="BA55" s="12">
        <v>12</v>
      </c>
      <c r="BB55" s="20"/>
      <c r="BC55" s="8">
        <v>2020</v>
      </c>
      <c r="BD55" s="11" t="s">
        <v>478</v>
      </c>
      <c r="BE55" s="11"/>
      <c r="BF55" s="11"/>
      <c r="BG55" s="11"/>
      <c r="BH55" s="11">
        <v>11</v>
      </c>
      <c r="BI55" s="11">
        <v>11</v>
      </c>
      <c r="BJ55" s="11"/>
      <c r="BK55" s="8"/>
      <c r="BL55" s="8"/>
      <c r="BM55" s="8"/>
      <c r="BN55" s="8"/>
      <c r="BO55" s="8"/>
    </row>
    <row r="56" spans="1:67">
      <c r="A56" s="12">
        <v>2014</v>
      </c>
      <c r="B56" s="12" t="s">
        <v>517</v>
      </c>
      <c r="C56" s="12"/>
      <c r="D56" s="12"/>
      <c r="E56" s="12"/>
      <c r="F56" s="12">
        <v>16</v>
      </c>
      <c r="G56" s="12">
        <v>9</v>
      </c>
      <c r="H56" s="12">
        <v>7</v>
      </c>
      <c r="I56" s="18"/>
      <c r="J56" s="12">
        <v>2015</v>
      </c>
      <c r="K56" s="12" t="s">
        <v>518</v>
      </c>
      <c r="L56" s="12"/>
      <c r="M56" s="12"/>
      <c r="N56" s="12"/>
      <c r="O56" s="12">
        <v>3926</v>
      </c>
      <c r="P56" s="12">
        <v>1916</v>
      </c>
      <c r="Q56" s="12">
        <v>2010</v>
      </c>
      <c r="R56" s="20"/>
      <c r="S56" s="12">
        <v>2016</v>
      </c>
      <c r="T56" s="12" t="s">
        <v>519</v>
      </c>
      <c r="U56" s="12" t="s">
        <v>520</v>
      </c>
      <c r="V56" s="12"/>
      <c r="W56" s="12"/>
      <c r="X56" s="12">
        <v>54</v>
      </c>
      <c r="Y56" s="12">
        <v>54</v>
      </c>
      <c r="Z56" s="12"/>
      <c r="AA56" s="20"/>
      <c r="AB56" s="12">
        <v>2017</v>
      </c>
      <c r="AC56" s="12" t="s">
        <v>488</v>
      </c>
      <c r="AD56" s="12"/>
      <c r="AE56" s="12"/>
      <c r="AF56" s="12"/>
      <c r="AG56" s="12">
        <v>103</v>
      </c>
      <c r="AH56" s="12">
        <v>55</v>
      </c>
      <c r="AI56" s="12">
        <v>48</v>
      </c>
      <c r="AJ56" s="20"/>
      <c r="AK56" s="12">
        <v>2018</v>
      </c>
      <c r="AL56" s="12" t="s">
        <v>443</v>
      </c>
      <c r="AM56" s="12" t="s">
        <v>521</v>
      </c>
      <c r="AN56" s="12"/>
      <c r="AO56" s="12"/>
      <c r="AP56" s="12">
        <v>10</v>
      </c>
      <c r="AQ56" s="12">
        <v>10</v>
      </c>
      <c r="AR56" s="12"/>
      <c r="AS56" s="20"/>
      <c r="AT56" s="12">
        <v>2019</v>
      </c>
      <c r="AU56" s="12" t="s">
        <v>522</v>
      </c>
      <c r="AV56" s="12"/>
      <c r="AW56" s="12"/>
      <c r="AX56" s="12"/>
      <c r="AY56" s="12">
        <v>8182</v>
      </c>
      <c r="AZ56" s="12">
        <v>7178</v>
      </c>
      <c r="BA56" s="12">
        <v>1004</v>
      </c>
      <c r="BB56" s="20"/>
      <c r="BC56" s="8">
        <v>2020</v>
      </c>
      <c r="BD56" s="11" t="s">
        <v>523</v>
      </c>
      <c r="BE56" s="11"/>
      <c r="BF56" s="11"/>
      <c r="BG56" s="11"/>
      <c r="BH56" s="11">
        <v>12</v>
      </c>
      <c r="BI56" s="11">
        <v>7</v>
      </c>
      <c r="BJ56" s="11">
        <v>5</v>
      </c>
      <c r="BK56" s="8"/>
      <c r="BL56" s="8"/>
      <c r="BM56" s="8"/>
      <c r="BN56" s="8"/>
      <c r="BO56" s="8"/>
    </row>
    <row r="57" spans="1:67">
      <c r="A57" s="12">
        <v>2014</v>
      </c>
      <c r="B57" s="12" t="s">
        <v>524</v>
      </c>
      <c r="C57" s="12" t="s">
        <v>525</v>
      </c>
      <c r="D57" s="12"/>
      <c r="E57" s="12"/>
      <c r="F57" s="12">
        <v>13</v>
      </c>
      <c r="G57" s="12">
        <v>13</v>
      </c>
      <c r="H57" s="12"/>
      <c r="I57" s="18"/>
      <c r="J57" s="12">
        <v>2015</v>
      </c>
      <c r="K57" s="12" t="s">
        <v>526</v>
      </c>
      <c r="L57" s="12" t="s">
        <v>58</v>
      </c>
      <c r="M57" s="12"/>
      <c r="N57" s="12"/>
      <c r="O57" s="12">
        <v>28</v>
      </c>
      <c r="P57" s="12">
        <v>28</v>
      </c>
      <c r="Q57" s="12"/>
      <c r="R57" s="20"/>
      <c r="S57" s="12">
        <v>2016</v>
      </c>
      <c r="T57" s="12" t="s">
        <v>527</v>
      </c>
      <c r="U57" s="12"/>
      <c r="V57" s="12"/>
      <c r="W57" s="12"/>
      <c r="X57" s="12">
        <v>186</v>
      </c>
      <c r="Y57" s="12">
        <v>147</v>
      </c>
      <c r="Z57" s="12">
        <v>39</v>
      </c>
      <c r="AA57" s="20"/>
      <c r="AB57" s="12">
        <v>2017</v>
      </c>
      <c r="AC57" s="12" t="s">
        <v>528</v>
      </c>
      <c r="AD57" s="12" t="s">
        <v>529</v>
      </c>
      <c r="AE57" s="12" t="s">
        <v>914</v>
      </c>
      <c r="AF57" s="12"/>
      <c r="AG57" s="12">
        <v>22</v>
      </c>
      <c r="AH57" s="12">
        <v>22</v>
      </c>
      <c r="AI57" s="12"/>
      <c r="AJ57" s="21"/>
      <c r="AK57" s="12">
        <v>2018</v>
      </c>
      <c r="AL57" s="12" t="s">
        <v>530</v>
      </c>
      <c r="AM57" s="12"/>
      <c r="AN57" s="12"/>
      <c r="AO57" s="12"/>
      <c r="AP57" s="12">
        <v>18</v>
      </c>
      <c r="AQ57" s="12">
        <v>10</v>
      </c>
      <c r="AR57" s="12">
        <v>8</v>
      </c>
      <c r="AS57" s="20"/>
      <c r="AT57" s="12">
        <v>2019</v>
      </c>
      <c r="AU57" s="12" t="s">
        <v>531</v>
      </c>
      <c r="AV57" s="12"/>
      <c r="AW57" s="12"/>
      <c r="AX57" s="12"/>
      <c r="AY57" s="12">
        <v>10</v>
      </c>
      <c r="AZ57" s="12">
        <v>5</v>
      </c>
      <c r="BA57" s="12">
        <v>5</v>
      </c>
      <c r="BB57" s="20"/>
      <c r="BC57" s="8">
        <v>2020</v>
      </c>
      <c r="BD57" s="11" t="s">
        <v>532</v>
      </c>
      <c r="BE57" s="11"/>
      <c r="BF57" s="12" t="s">
        <v>914</v>
      </c>
      <c r="BG57" s="11"/>
      <c r="BH57" s="11">
        <v>12</v>
      </c>
      <c r="BI57" s="11">
        <v>12</v>
      </c>
      <c r="BJ57" s="11"/>
      <c r="BK57" s="8"/>
      <c r="BL57" s="8"/>
      <c r="BM57" s="8"/>
      <c r="BN57" s="8"/>
      <c r="BO57" s="8"/>
    </row>
    <row r="58" spans="1:67">
      <c r="A58" s="12">
        <v>2014</v>
      </c>
      <c r="B58" s="12" t="s">
        <v>533</v>
      </c>
      <c r="C58" s="12"/>
      <c r="D58" s="12"/>
      <c r="E58" s="12"/>
      <c r="F58" s="12">
        <v>30</v>
      </c>
      <c r="G58" s="12">
        <v>18</v>
      </c>
      <c r="H58" s="12">
        <v>12</v>
      </c>
      <c r="I58" s="18"/>
      <c r="J58" s="12">
        <v>2015</v>
      </c>
      <c r="K58" s="12" t="s">
        <v>534</v>
      </c>
      <c r="L58" s="12" t="s">
        <v>110</v>
      </c>
      <c r="M58" s="12"/>
      <c r="N58" s="12"/>
      <c r="O58" s="12">
        <v>21</v>
      </c>
      <c r="P58" s="12"/>
      <c r="Q58" s="12">
        <v>21</v>
      </c>
      <c r="R58" s="20"/>
      <c r="S58" s="12">
        <v>2016</v>
      </c>
      <c r="T58" s="12" t="s">
        <v>535</v>
      </c>
      <c r="U58" s="12"/>
      <c r="V58" s="12"/>
      <c r="W58" s="12"/>
      <c r="X58" s="12">
        <v>73</v>
      </c>
      <c r="Y58" s="12">
        <v>48</v>
      </c>
      <c r="Z58" s="12">
        <v>25</v>
      </c>
      <c r="AA58" s="20"/>
      <c r="AB58" s="12">
        <v>2017</v>
      </c>
      <c r="AC58" s="12" t="s">
        <v>271</v>
      </c>
      <c r="AD58" s="12" t="s">
        <v>58</v>
      </c>
      <c r="AE58" s="12"/>
      <c r="AF58" s="12"/>
      <c r="AG58" s="12">
        <v>20</v>
      </c>
      <c r="AH58" s="12">
        <v>20</v>
      </c>
      <c r="AI58" s="12"/>
      <c r="AJ58" s="20"/>
      <c r="AK58" s="12">
        <v>2018</v>
      </c>
      <c r="AL58" s="12" t="s">
        <v>536</v>
      </c>
      <c r="AM58" s="12" t="s">
        <v>537</v>
      </c>
      <c r="AN58" s="12"/>
      <c r="AO58" s="12"/>
      <c r="AP58" s="12">
        <v>30</v>
      </c>
      <c r="AQ58" s="12">
        <v>30</v>
      </c>
      <c r="AR58" s="12"/>
      <c r="AS58" s="20"/>
      <c r="AT58" s="12">
        <v>2019</v>
      </c>
      <c r="AU58" s="12" t="s">
        <v>538</v>
      </c>
      <c r="AV58" s="12"/>
      <c r="AW58" s="12"/>
      <c r="AX58" s="12"/>
      <c r="AY58" s="12">
        <v>33</v>
      </c>
      <c r="AZ58" s="12">
        <v>17</v>
      </c>
      <c r="BA58" s="12">
        <v>16</v>
      </c>
      <c r="BB58" s="20"/>
      <c r="BC58" s="8">
        <v>2020</v>
      </c>
      <c r="BD58" s="11" t="s">
        <v>539</v>
      </c>
      <c r="BE58" s="11"/>
      <c r="BF58" s="11"/>
      <c r="BG58" s="11"/>
      <c r="BH58" s="11">
        <v>40</v>
      </c>
      <c r="BI58" s="11">
        <v>20</v>
      </c>
      <c r="BJ58" s="11">
        <v>20</v>
      </c>
      <c r="BK58" s="8"/>
      <c r="BL58" s="8"/>
      <c r="BM58" s="8"/>
      <c r="BN58" s="8"/>
      <c r="BO58" s="8"/>
    </row>
    <row r="59" spans="1:67">
      <c r="A59" s="12">
        <v>2014</v>
      </c>
      <c r="B59" s="12" t="s">
        <v>540</v>
      </c>
      <c r="C59" s="12"/>
      <c r="D59" s="12"/>
      <c r="E59" s="12"/>
      <c r="F59" s="12">
        <v>12</v>
      </c>
      <c r="G59" s="12">
        <v>7</v>
      </c>
      <c r="H59" s="12">
        <v>5</v>
      </c>
      <c r="I59" s="18"/>
      <c r="J59" s="12">
        <v>2015</v>
      </c>
      <c r="K59" s="12" t="s">
        <v>541</v>
      </c>
      <c r="L59" s="12" t="s">
        <v>542</v>
      </c>
      <c r="M59" s="12"/>
      <c r="N59" s="12"/>
      <c r="O59" s="12">
        <v>31</v>
      </c>
      <c r="P59" s="12">
        <v>31</v>
      </c>
      <c r="Q59" s="12"/>
      <c r="R59" s="20"/>
      <c r="S59" s="12">
        <v>2016</v>
      </c>
      <c r="T59" s="12" t="s">
        <v>156</v>
      </c>
      <c r="U59" s="12" t="s">
        <v>543</v>
      </c>
      <c r="V59" s="12"/>
      <c r="W59" s="12"/>
      <c r="X59" s="12">
        <v>67</v>
      </c>
      <c r="Y59" s="12"/>
      <c r="Z59" s="12">
        <v>67</v>
      </c>
      <c r="AA59" s="20"/>
      <c r="AB59" s="12">
        <v>2017</v>
      </c>
      <c r="AC59" s="12" t="s">
        <v>544</v>
      </c>
      <c r="AD59" s="12" t="s">
        <v>545</v>
      </c>
      <c r="AE59" s="12"/>
      <c r="AF59" s="12"/>
      <c r="AG59" s="12">
        <v>33</v>
      </c>
      <c r="AH59" s="12">
        <v>33</v>
      </c>
      <c r="AI59" s="12"/>
      <c r="AJ59" s="20"/>
      <c r="AK59" s="12">
        <v>2018</v>
      </c>
      <c r="AL59" s="12" t="s">
        <v>546</v>
      </c>
      <c r="AM59" s="12"/>
      <c r="AN59" s="12"/>
      <c r="AO59" s="12"/>
      <c r="AP59" s="12">
        <v>171</v>
      </c>
      <c r="AQ59" s="12">
        <v>124</v>
      </c>
      <c r="AR59" s="12">
        <v>47</v>
      </c>
      <c r="AS59" s="20"/>
      <c r="AT59" s="12">
        <v>2019</v>
      </c>
      <c r="AU59" s="12" t="s">
        <v>547</v>
      </c>
      <c r="AV59" s="12"/>
      <c r="AW59" s="12"/>
      <c r="AX59" s="12"/>
      <c r="AY59" s="12">
        <v>57</v>
      </c>
      <c r="AZ59" s="12">
        <v>57</v>
      </c>
      <c r="BA59" s="12"/>
      <c r="BB59" s="20"/>
      <c r="BC59" s="8">
        <v>2020</v>
      </c>
      <c r="BD59" s="11" t="s">
        <v>548</v>
      </c>
      <c r="BE59" s="11"/>
      <c r="BF59" s="11"/>
      <c r="BG59" s="11"/>
      <c r="BH59" s="11">
        <v>799</v>
      </c>
      <c r="BI59" s="11">
        <v>450</v>
      </c>
      <c r="BJ59" s="11">
        <v>349</v>
      </c>
      <c r="BK59" s="8"/>
      <c r="BL59" s="8"/>
      <c r="BM59" s="8"/>
      <c r="BN59" s="8"/>
      <c r="BO59" s="8"/>
    </row>
    <row r="60" spans="1:67">
      <c r="A60" s="12">
        <v>2014</v>
      </c>
      <c r="B60" s="12" t="s">
        <v>549</v>
      </c>
      <c r="C60" s="12"/>
      <c r="D60" s="12"/>
      <c r="E60" s="12"/>
      <c r="F60" s="12">
        <v>25</v>
      </c>
      <c r="G60" s="12">
        <v>17</v>
      </c>
      <c r="H60" s="12">
        <v>8</v>
      </c>
      <c r="I60" s="18"/>
      <c r="J60" s="12">
        <v>2015</v>
      </c>
      <c r="K60" s="12" t="s">
        <v>550</v>
      </c>
      <c r="L60" s="12"/>
      <c r="M60" s="12"/>
      <c r="N60" s="12"/>
      <c r="O60" s="12">
        <v>198</v>
      </c>
      <c r="P60" s="12">
        <v>84</v>
      </c>
      <c r="Q60" s="12">
        <v>114</v>
      </c>
      <c r="R60" s="20"/>
      <c r="S60" s="12">
        <v>2016</v>
      </c>
      <c r="T60" s="12" t="s">
        <v>551</v>
      </c>
      <c r="U60" s="12"/>
      <c r="V60" s="12"/>
      <c r="W60" s="12"/>
      <c r="X60" s="12">
        <v>424328</v>
      </c>
      <c r="Y60" s="12">
        <v>216407</v>
      </c>
      <c r="Z60" s="12">
        <v>207921</v>
      </c>
      <c r="AA60" s="20"/>
      <c r="AB60" s="12">
        <v>2017</v>
      </c>
      <c r="AC60" s="12" t="s">
        <v>552</v>
      </c>
      <c r="AD60" s="12" t="s">
        <v>43</v>
      </c>
      <c r="AE60" s="12"/>
      <c r="AF60" s="12"/>
      <c r="AG60" s="12">
        <v>12</v>
      </c>
      <c r="AH60" s="12">
        <v>12</v>
      </c>
      <c r="AI60" s="12"/>
      <c r="AJ60" s="20"/>
      <c r="AK60" s="12">
        <v>2018</v>
      </c>
      <c r="AL60" s="12" t="s">
        <v>553</v>
      </c>
      <c r="AM60" s="12"/>
      <c r="AN60" s="12"/>
      <c r="AO60" s="12"/>
      <c r="AP60" s="12">
        <v>1004</v>
      </c>
      <c r="AQ60" s="12">
        <v>432</v>
      </c>
      <c r="AR60" s="12">
        <v>572</v>
      </c>
      <c r="AS60" s="20"/>
      <c r="AT60" s="12">
        <v>2019</v>
      </c>
      <c r="AU60" s="12" t="s">
        <v>554</v>
      </c>
      <c r="AV60" s="12"/>
      <c r="AW60" s="12"/>
      <c r="AX60" s="12"/>
      <c r="AY60" s="12">
        <v>67</v>
      </c>
      <c r="AZ60" s="12">
        <v>67</v>
      </c>
      <c r="BA60" s="12"/>
      <c r="BB60" s="20"/>
      <c r="BC60" s="8">
        <v>2020</v>
      </c>
      <c r="BD60" s="11" t="s">
        <v>555</v>
      </c>
      <c r="BE60" s="11"/>
      <c r="BF60" s="11"/>
      <c r="BG60" s="11"/>
      <c r="BH60" s="11">
        <v>2732</v>
      </c>
      <c r="BI60" s="11">
        <v>1306</v>
      </c>
      <c r="BJ60" s="11">
        <v>1426</v>
      </c>
      <c r="BK60" s="8"/>
      <c r="BL60" s="8"/>
      <c r="BM60" s="8"/>
      <c r="BN60" s="8"/>
      <c r="BO60" s="8"/>
    </row>
    <row r="61" spans="1:67">
      <c r="A61" s="12">
        <v>2014</v>
      </c>
      <c r="B61" s="12" t="s">
        <v>556</v>
      </c>
      <c r="C61" s="12" t="s">
        <v>557</v>
      </c>
      <c r="D61" s="12"/>
      <c r="E61" s="12"/>
      <c r="F61" s="12">
        <v>12</v>
      </c>
      <c r="G61" s="12">
        <v>12</v>
      </c>
      <c r="H61" s="12"/>
      <c r="I61" s="18"/>
      <c r="J61" s="12">
        <v>2015</v>
      </c>
      <c r="K61" s="12" t="s">
        <v>558</v>
      </c>
      <c r="L61" s="12"/>
      <c r="M61" s="12"/>
      <c r="N61" s="12"/>
      <c r="O61" s="12">
        <v>19</v>
      </c>
      <c r="P61" s="12">
        <v>13</v>
      </c>
      <c r="Q61" s="12">
        <v>6</v>
      </c>
      <c r="R61" s="20"/>
      <c r="S61" s="12">
        <v>2016</v>
      </c>
      <c r="T61" s="12" t="s">
        <v>559</v>
      </c>
      <c r="U61" s="12"/>
      <c r="V61" s="12"/>
      <c r="W61" s="12"/>
      <c r="X61" s="12">
        <v>45</v>
      </c>
      <c r="Y61" s="12">
        <v>11</v>
      </c>
      <c r="Z61" s="12">
        <v>34</v>
      </c>
      <c r="AA61" s="20"/>
      <c r="AB61" s="12">
        <v>2017</v>
      </c>
      <c r="AC61" s="12" t="s">
        <v>560</v>
      </c>
      <c r="AD61" s="12" t="s">
        <v>561</v>
      </c>
      <c r="AE61" s="12"/>
      <c r="AF61" s="12"/>
      <c r="AG61" s="12">
        <v>9</v>
      </c>
      <c r="AH61" s="12">
        <v>9</v>
      </c>
      <c r="AI61" s="12"/>
      <c r="AJ61" s="20"/>
      <c r="AK61" s="12">
        <v>2018</v>
      </c>
      <c r="AL61" s="12" t="s">
        <v>562</v>
      </c>
      <c r="AM61" s="12"/>
      <c r="AN61" s="12"/>
      <c r="AO61" s="12"/>
      <c r="AP61" s="12">
        <v>157</v>
      </c>
      <c r="AQ61" s="12">
        <v>75</v>
      </c>
      <c r="AR61" s="12">
        <v>82</v>
      </c>
      <c r="AS61" s="20"/>
      <c r="AT61" s="12">
        <v>2019</v>
      </c>
      <c r="AU61" s="12" t="s">
        <v>563</v>
      </c>
      <c r="AV61" s="12"/>
      <c r="AW61" s="12"/>
      <c r="AX61" s="12"/>
      <c r="AY61" s="12">
        <v>22</v>
      </c>
      <c r="AZ61" s="12">
        <v>22</v>
      </c>
      <c r="BA61" s="12"/>
      <c r="BB61" s="20"/>
      <c r="BC61" s="8">
        <v>2020</v>
      </c>
      <c r="BD61" s="11" t="s">
        <v>564</v>
      </c>
      <c r="BE61" s="11"/>
      <c r="BF61" s="11"/>
      <c r="BG61" s="11"/>
      <c r="BH61" s="11">
        <v>22</v>
      </c>
      <c r="BI61" s="11">
        <v>22</v>
      </c>
      <c r="BJ61" s="11"/>
      <c r="BK61" s="8"/>
      <c r="BL61" s="8"/>
      <c r="BM61" s="8"/>
      <c r="BN61" s="8"/>
      <c r="BO61" s="8"/>
    </row>
    <row r="62" spans="1:67">
      <c r="A62" s="12">
        <v>2014</v>
      </c>
      <c r="B62" s="12" t="s">
        <v>565</v>
      </c>
      <c r="C62" s="12"/>
      <c r="D62" s="12"/>
      <c r="E62" s="12"/>
      <c r="F62" s="12">
        <v>13</v>
      </c>
      <c r="G62" s="12">
        <v>11</v>
      </c>
      <c r="H62" s="12">
        <v>2</v>
      </c>
      <c r="I62" s="18"/>
      <c r="J62" s="12">
        <v>2015</v>
      </c>
      <c r="K62" s="12" t="s">
        <v>566</v>
      </c>
      <c r="L62" s="12" t="s">
        <v>567</v>
      </c>
      <c r="M62" s="12"/>
      <c r="N62" s="12"/>
      <c r="O62" s="12">
        <v>49</v>
      </c>
      <c r="P62" s="12">
        <v>49</v>
      </c>
      <c r="Q62" s="12"/>
      <c r="R62" s="20"/>
      <c r="S62" s="12">
        <v>2016</v>
      </c>
      <c r="T62" s="12" t="s">
        <v>568</v>
      </c>
      <c r="U62" s="12"/>
      <c r="V62" s="12"/>
      <c r="W62" s="12"/>
      <c r="X62" s="12">
        <v>42</v>
      </c>
      <c r="Y62" s="12">
        <v>23</v>
      </c>
      <c r="Z62" s="12">
        <v>19</v>
      </c>
      <c r="AA62" s="20"/>
      <c r="AB62" s="12">
        <v>2017</v>
      </c>
      <c r="AC62" s="12" t="s">
        <v>569</v>
      </c>
      <c r="AD62" s="12" t="s">
        <v>570</v>
      </c>
      <c r="AE62" s="12"/>
      <c r="AF62" s="12"/>
      <c r="AG62" s="12">
        <v>23</v>
      </c>
      <c r="AH62" s="12">
        <v>23</v>
      </c>
      <c r="AI62" s="12"/>
      <c r="AJ62" s="20"/>
      <c r="AK62" s="12">
        <v>2018</v>
      </c>
      <c r="AL62" s="12" t="s">
        <v>571</v>
      </c>
      <c r="AM62" s="12"/>
      <c r="AN62" s="12"/>
      <c r="AO62" s="12"/>
      <c r="AP62" s="12">
        <v>19</v>
      </c>
      <c r="AQ62" s="12">
        <v>12</v>
      </c>
      <c r="AR62" s="12">
        <v>7</v>
      </c>
      <c r="AS62" s="20"/>
      <c r="AT62" s="12">
        <v>2019</v>
      </c>
      <c r="AU62" s="12" t="s">
        <v>572</v>
      </c>
      <c r="AV62" s="12" t="s">
        <v>573</v>
      </c>
      <c r="AW62" s="12" t="s">
        <v>914</v>
      </c>
      <c r="AX62" s="12"/>
      <c r="AY62" s="12">
        <v>25</v>
      </c>
      <c r="AZ62" s="12"/>
      <c r="BA62" s="12">
        <v>25</v>
      </c>
      <c r="BB62" s="21"/>
      <c r="BC62" s="8">
        <v>2020</v>
      </c>
      <c r="BD62" s="11" t="s">
        <v>574</v>
      </c>
      <c r="BE62" s="11"/>
      <c r="BF62" s="12" t="s">
        <v>914</v>
      </c>
      <c r="BG62" s="11"/>
      <c r="BH62" s="11">
        <v>477</v>
      </c>
      <c r="BI62" s="11">
        <v>477</v>
      </c>
      <c r="BJ62" s="11"/>
      <c r="BK62" s="8"/>
      <c r="BL62" s="8"/>
      <c r="BM62" s="8"/>
      <c r="BN62" s="8"/>
      <c r="BO62" s="8"/>
    </row>
    <row r="63" spans="1:67">
      <c r="A63" s="12">
        <v>2014</v>
      </c>
      <c r="B63" s="12" t="s">
        <v>429</v>
      </c>
      <c r="C63" s="12" t="s">
        <v>575</v>
      </c>
      <c r="D63" s="12" t="s">
        <v>914</v>
      </c>
      <c r="E63" s="12"/>
      <c r="F63" s="12">
        <v>257</v>
      </c>
      <c r="G63" s="12"/>
      <c r="H63" s="12">
        <v>257</v>
      </c>
      <c r="I63" s="18"/>
      <c r="J63" s="12">
        <v>2015</v>
      </c>
      <c r="K63" s="12" t="s">
        <v>576</v>
      </c>
      <c r="L63" s="12"/>
      <c r="M63" s="12"/>
      <c r="N63" s="12"/>
      <c r="O63" s="12">
        <v>24</v>
      </c>
      <c r="P63" s="12">
        <v>12</v>
      </c>
      <c r="Q63" s="12">
        <v>12</v>
      </c>
      <c r="R63" s="20"/>
      <c r="S63" s="12">
        <v>2016</v>
      </c>
      <c r="T63" s="12" t="s">
        <v>200</v>
      </c>
      <c r="U63" s="12" t="s">
        <v>577</v>
      </c>
      <c r="V63" s="12"/>
      <c r="W63" s="12"/>
      <c r="X63" s="12">
        <v>60</v>
      </c>
      <c r="Y63" s="12">
        <v>60</v>
      </c>
      <c r="Z63" s="12"/>
      <c r="AA63" s="20"/>
      <c r="AB63" s="12">
        <v>2017</v>
      </c>
      <c r="AC63" s="12" t="s">
        <v>578</v>
      </c>
      <c r="AD63" s="12" t="s">
        <v>162</v>
      </c>
      <c r="AE63" s="12"/>
      <c r="AF63" s="12"/>
      <c r="AG63" s="12">
        <v>19</v>
      </c>
      <c r="AH63" s="12"/>
      <c r="AI63" s="12">
        <v>19</v>
      </c>
      <c r="AJ63" s="20"/>
      <c r="AK63" s="12">
        <v>2018</v>
      </c>
      <c r="AL63" s="12" t="s">
        <v>579</v>
      </c>
      <c r="AM63" s="12"/>
      <c r="AN63" s="12"/>
      <c r="AO63" s="12"/>
      <c r="AP63" s="12">
        <v>50</v>
      </c>
      <c r="AQ63" s="12">
        <v>16</v>
      </c>
      <c r="AR63" s="12">
        <v>34</v>
      </c>
      <c r="AS63" s="20"/>
      <c r="AT63" s="12">
        <v>2019</v>
      </c>
      <c r="AU63" s="12" t="s">
        <v>580</v>
      </c>
      <c r="AV63" s="12"/>
      <c r="AW63" s="12"/>
      <c r="AX63" s="12"/>
      <c r="AY63" s="12">
        <v>13</v>
      </c>
      <c r="AZ63" s="12">
        <v>5</v>
      </c>
      <c r="BA63" s="12">
        <v>8</v>
      </c>
      <c r="BB63" s="20"/>
      <c r="BC63" s="8">
        <v>2020</v>
      </c>
      <c r="BD63" s="11" t="s">
        <v>581</v>
      </c>
      <c r="BE63" s="11"/>
      <c r="BF63" s="11"/>
      <c r="BG63" s="11"/>
      <c r="BH63" s="11">
        <v>25</v>
      </c>
      <c r="BI63" s="11">
        <v>10</v>
      </c>
      <c r="BJ63" s="11">
        <v>15</v>
      </c>
      <c r="BK63" s="8"/>
      <c r="BL63" s="8"/>
      <c r="BM63" s="8"/>
      <c r="BN63" s="8"/>
      <c r="BO63" s="8"/>
    </row>
    <row r="64" spans="1:67">
      <c r="A64" s="12">
        <v>2014</v>
      </c>
      <c r="B64" s="12" t="s">
        <v>582</v>
      </c>
      <c r="C64" s="12"/>
      <c r="D64" s="12"/>
      <c r="E64" s="12"/>
      <c r="F64" s="12">
        <v>315</v>
      </c>
      <c r="G64" s="12">
        <v>152</v>
      </c>
      <c r="H64" s="12">
        <v>163</v>
      </c>
      <c r="I64" s="18"/>
      <c r="J64" s="12">
        <v>2015</v>
      </c>
      <c r="K64" s="12" t="s">
        <v>583</v>
      </c>
      <c r="L64" s="12"/>
      <c r="M64" s="12"/>
      <c r="N64" s="12"/>
      <c r="O64" s="12">
        <v>147</v>
      </c>
      <c r="P64" s="12">
        <v>98</v>
      </c>
      <c r="Q64" s="12">
        <v>49</v>
      </c>
      <c r="R64" s="20"/>
      <c r="S64" s="12">
        <v>2016</v>
      </c>
      <c r="T64" s="12" t="s">
        <v>584</v>
      </c>
      <c r="U64" s="12" t="s">
        <v>585</v>
      </c>
      <c r="V64" s="12"/>
      <c r="W64" s="12"/>
      <c r="X64" s="12">
        <v>10</v>
      </c>
      <c r="Y64" s="12">
        <v>10</v>
      </c>
      <c r="Z64" s="12"/>
      <c r="AA64" s="20"/>
      <c r="AB64" s="12">
        <v>2017</v>
      </c>
      <c r="AC64" s="12" t="s">
        <v>586</v>
      </c>
      <c r="AD64" s="12"/>
      <c r="AE64" s="12"/>
      <c r="AF64" s="12"/>
      <c r="AG64" s="12">
        <v>190</v>
      </c>
      <c r="AH64" s="12">
        <v>94</v>
      </c>
      <c r="AI64" s="12">
        <v>96</v>
      </c>
      <c r="AJ64" s="20"/>
      <c r="AK64" s="12">
        <v>2018</v>
      </c>
      <c r="AL64" s="12" t="s">
        <v>587</v>
      </c>
      <c r="AM64" s="12"/>
      <c r="AN64" s="12"/>
      <c r="AO64" s="12"/>
      <c r="AP64" s="12">
        <v>71</v>
      </c>
      <c r="AQ64" s="12">
        <v>33</v>
      </c>
      <c r="AR64" s="12">
        <v>38</v>
      </c>
      <c r="AS64" s="20"/>
      <c r="AT64" s="12">
        <v>2019</v>
      </c>
      <c r="AU64" s="12" t="s">
        <v>588</v>
      </c>
      <c r="AV64" s="12" t="s">
        <v>78</v>
      </c>
      <c r="AW64" s="12"/>
      <c r="AX64" s="12"/>
      <c r="AY64" s="12">
        <v>10</v>
      </c>
      <c r="AZ64" s="12">
        <v>10</v>
      </c>
      <c r="BA64" s="12"/>
      <c r="BB64" s="20"/>
      <c r="BC64" s="8">
        <v>2020</v>
      </c>
      <c r="BD64" s="11" t="s">
        <v>589</v>
      </c>
      <c r="BE64" s="11"/>
      <c r="BF64" s="11"/>
      <c r="BG64" s="11"/>
      <c r="BH64" s="11">
        <v>19</v>
      </c>
      <c r="BI64" s="11">
        <v>19</v>
      </c>
      <c r="BJ64" s="11"/>
      <c r="BK64" s="8"/>
      <c r="BL64" s="8"/>
      <c r="BM64" s="8"/>
      <c r="BN64" s="8"/>
      <c r="BO64" s="8"/>
    </row>
    <row r="65" spans="1:67">
      <c r="A65" s="12">
        <v>2014</v>
      </c>
      <c r="B65" s="12" t="s">
        <v>590</v>
      </c>
      <c r="C65" s="12"/>
      <c r="D65" s="12"/>
      <c r="E65" s="12"/>
      <c r="F65" s="12">
        <v>281</v>
      </c>
      <c r="G65" s="12">
        <v>129</v>
      </c>
      <c r="H65" s="12">
        <v>152</v>
      </c>
      <c r="I65" s="18"/>
      <c r="J65" s="12">
        <v>2015</v>
      </c>
      <c r="K65" s="12" t="s">
        <v>591</v>
      </c>
      <c r="L65" s="12" t="s">
        <v>592</v>
      </c>
      <c r="M65" s="12"/>
      <c r="N65" s="12"/>
      <c r="O65" s="12">
        <v>151</v>
      </c>
      <c r="P65" s="12">
        <v>151</v>
      </c>
      <c r="Q65" s="12"/>
      <c r="R65" s="20"/>
      <c r="S65" s="12">
        <v>2016</v>
      </c>
      <c r="T65" s="12" t="s">
        <v>593</v>
      </c>
      <c r="U65" s="12" t="s">
        <v>594</v>
      </c>
      <c r="V65" s="12"/>
      <c r="W65" s="12"/>
      <c r="X65" s="12">
        <v>6</v>
      </c>
      <c r="Y65" s="12"/>
      <c r="Z65" s="12">
        <v>6</v>
      </c>
      <c r="AA65" s="20"/>
      <c r="AB65" s="12">
        <v>2017</v>
      </c>
      <c r="AC65" s="12" t="s">
        <v>595</v>
      </c>
      <c r="AD65" s="12"/>
      <c r="AE65" s="12"/>
      <c r="AF65" s="12"/>
      <c r="AG65" s="12">
        <v>82</v>
      </c>
      <c r="AH65" s="12">
        <v>43</v>
      </c>
      <c r="AI65" s="12">
        <v>39</v>
      </c>
      <c r="AJ65" s="20"/>
      <c r="AK65" s="12">
        <v>2018</v>
      </c>
      <c r="AL65" s="12" t="s">
        <v>596</v>
      </c>
      <c r="AM65" s="12" t="s">
        <v>537</v>
      </c>
      <c r="AN65" s="12"/>
      <c r="AO65" s="12"/>
      <c r="AP65" s="12">
        <v>30</v>
      </c>
      <c r="AQ65" s="12">
        <v>30</v>
      </c>
      <c r="AR65" s="12"/>
      <c r="AS65" s="20"/>
      <c r="AT65" s="12">
        <v>2019</v>
      </c>
      <c r="AU65" s="12" t="s">
        <v>597</v>
      </c>
      <c r="AV65" s="12" t="s">
        <v>431</v>
      </c>
      <c r="AW65" s="12"/>
      <c r="AX65" s="12"/>
      <c r="AY65" s="12">
        <v>20</v>
      </c>
      <c r="AZ65" s="12">
        <v>20</v>
      </c>
      <c r="BA65" s="12"/>
      <c r="BB65" s="20"/>
      <c r="BC65" s="8">
        <v>2020</v>
      </c>
      <c r="BD65" s="11" t="s">
        <v>156</v>
      </c>
      <c r="BE65" s="11"/>
      <c r="BF65" s="11"/>
      <c r="BG65" s="11"/>
      <c r="BH65" s="11">
        <v>27</v>
      </c>
      <c r="BI65" s="11">
        <v>27</v>
      </c>
      <c r="BJ65" s="11"/>
      <c r="BK65" s="8"/>
      <c r="BL65" s="8"/>
      <c r="BM65" s="8"/>
      <c r="BN65" s="8"/>
      <c r="BO65" s="8"/>
    </row>
    <row r="66" spans="1:67">
      <c r="A66" s="12">
        <v>2014</v>
      </c>
      <c r="B66" s="12" t="s">
        <v>598</v>
      </c>
      <c r="C66" s="12"/>
      <c r="D66" s="12"/>
      <c r="E66" s="12"/>
      <c r="F66" s="12">
        <v>28</v>
      </c>
      <c r="G66" s="12">
        <v>16</v>
      </c>
      <c r="H66" s="12">
        <v>12</v>
      </c>
      <c r="I66" s="18"/>
      <c r="J66" s="12">
        <v>2015</v>
      </c>
      <c r="K66" s="12" t="s">
        <v>109</v>
      </c>
      <c r="L66" s="12" t="s">
        <v>599</v>
      </c>
      <c r="M66" s="12"/>
      <c r="N66" s="12"/>
      <c r="O66" s="12">
        <v>40</v>
      </c>
      <c r="P66" s="12">
        <v>40</v>
      </c>
      <c r="Q66" s="12"/>
      <c r="R66" s="20"/>
      <c r="S66" s="12">
        <v>2016</v>
      </c>
      <c r="T66" s="12" t="s">
        <v>49</v>
      </c>
      <c r="U66" s="12" t="s">
        <v>600</v>
      </c>
      <c r="V66" s="12"/>
      <c r="W66" s="12"/>
      <c r="X66" s="12">
        <v>24</v>
      </c>
      <c r="Y66" s="12">
        <v>24</v>
      </c>
      <c r="Z66" s="12"/>
      <c r="AA66" s="20"/>
      <c r="AB66" s="12">
        <v>2017</v>
      </c>
      <c r="AC66" s="12" t="s">
        <v>64</v>
      </c>
      <c r="AD66" s="12"/>
      <c r="AE66" s="12"/>
      <c r="AF66" s="12"/>
      <c r="AG66" s="12">
        <v>10</v>
      </c>
      <c r="AH66" s="12">
        <v>10</v>
      </c>
      <c r="AI66" s="12">
        <v>0</v>
      </c>
      <c r="AJ66" s="20"/>
      <c r="AK66" s="12">
        <v>2018</v>
      </c>
      <c r="AL66" s="12" t="s">
        <v>601</v>
      </c>
      <c r="AM66" s="12"/>
      <c r="AN66" s="12"/>
      <c r="AO66" s="12"/>
      <c r="AP66" s="12">
        <v>27</v>
      </c>
      <c r="AQ66" s="12">
        <v>11</v>
      </c>
      <c r="AR66" s="12">
        <v>16</v>
      </c>
      <c r="AS66" s="20"/>
      <c r="AT66" s="12">
        <v>2019</v>
      </c>
      <c r="AU66" s="12" t="s">
        <v>602</v>
      </c>
      <c r="AV66" s="12" t="s">
        <v>603</v>
      </c>
      <c r="AW66" s="12"/>
      <c r="AX66" s="12"/>
      <c r="AY66" s="12">
        <v>13</v>
      </c>
      <c r="AZ66" s="12">
        <v>13</v>
      </c>
      <c r="BA66" s="12"/>
      <c r="BB66" s="20"/>
      <c r="BC66" s="8">
        <v>2020</v>
      </c>
      <c r="BD66" s="11" t="s">
        <v>604</v>
      </c>
      <c r="BE66" s="11"/>
      <c r="BF66" s="11"/>
      <c r="BG66" s="11"/>
      <c r="BH66" s="11">
        <v>19</v>
      </c>
      <c r="BI66" s="11">
        <v>9</v>
      </c>
      <c r="BJ66" s="11">
        <v>10</v>
      </c>
      <c r="BK66" s="8"/>
      <c r="BL66" s="8"/>
      <c r="BM66" s="8"/>
      <c r="BN66" s="8"/>
      <c r="BO66" s="8"/>
    </row>
    <row r="67" spans="1:67">
      <c r="A67" s="12">
        <v>2014</v>
      </c>
      <c r="B67" s="12" t="s">
        <v>605</v>
      </c>
      <c r="C67" s="12" t="s">
        <v>606</v>
      </c>
      <c r="D67" s="12" t="s">
        <v>914</v>
      </c>
      <c r="E67" s="12"/>
      <c r="F67" s="12">
        <v>16</v>
      </c>
      <c r="G67" s="12">
        <v>16</v>
      </c>
      <c r="H67" s="12"/>
      <c r="I67" s="18"/>
      <c r="J67" s="12">
        <v>2015</v>
      </c>
      <c r="K67" s="12" t="s">
        <v>607</v>
      </c>
      <c r="L67" s="12"/>
      <c r="M67" s="12"/>
      <c r="N67" s="12"/>
      <c r="O67" s="12">
        <v>33</v>
      </c>
      <c r="P67" s="12">
        <v>6</v>
      </c>
      <c r="Q67" s="12">
        <v>27</v>
      </c>
      <c r="R67" s="20"/>
      <c r="S67" s="12">
        <v>2016</v>
      </c>
      <c r="T67" s="12" t="s">
        <v>608</v>
      </c>
      <c r="U67" s="12" t="s">
        <v>257</v>
      </c>
      <c r="V67" s="12"/>
      <c r="W67" s="12"/>
      <c r="X67" s="12">
        <v>8</v>
      </c>
      <c r="Y67" s="12">
        <v>8</v>
      </c>
      <c r="Z67" s="12"/>
      <c r="AA67" s="20"/>
      <c r="AB67" s="12">
        <v>2017</v>
      </c>
      <c r="AC67" s="12" t="s">
        <v>609</v>
      </c>
      <c r="AD67" s="12"/>
      <c r="AE67" s="12"/>
      <c r="AF67" s="12"/>
      <c r="AG67" s="12">
        <v>18</v>
      </c>
      <c r="AH67" s="12">
        <v>7</v>
      </c>
      <c r="AI67" s="12">
        <v>11</v>
      </c>
      <c r="AJ67" s="20"/>
      <c r="AK67" s="12">
        <v>2018</v>
      </c>
      <c r="AL67" s="12" t="s">
        <v>610</v>
      </c>
      <c r="AM67" s="12"/>
      <c r="AN67" s="12"/>
      <c r="AO67" s="12"/>
      <c r="AP67" s="12">
        <v>9</v>
      </c>
      <c r="AQ67" s="12">
        <v>7</v>
      </c>
      <c r="AR67" s="12">
        <v>2</v>
      </c>
      <c r="AS67" s="20"/>
      <c r="AT67" s="12">
        <v>2019</v>
      </c>
      <c r="AU67" s="12" t="s">
        <v>611</v>
      </c>
      <c r="AV67" s="12" t="s">
        <v>378</v>
      </c>
      <c r="AW67" s="12"/>
      <c r="AX67" s="12"/>
      <c r="AY67" s="12">
        <v>16</v>
      </c>
      <c r="AZ67" s="12">
        <v>16</v>
      </c>
      <c r="BA67" s="12"/>
      <c r="BB67" s="20"/>
      <c r="BC67" s="8">
        <v>2020</v>
      </c>
      <c r="BD67" s="11" t="s">
        <v>612</v>
      </c>
      <c r="BE67" s="11"/>
      <c r="BF67" s="11"/>
      <c r="BG67" s="11"/>
      <c r="BH67" s="11">
        <v>17</v>
      </c>
      <c r="BI67" s="11">
        <v>8</v>
      </c>
      <c r="BJ67" s="11">
        <v>9</v>
      </c>
      <c r="BK67" s="8"/>
      <c r="BL67" s="8"/>
      <c r="BM67" s="8"/>
      <c r="BN67" s="8"/>
      <c r="BO67" s="8"/>
    </row>
    <row r="68" spans="1:67" ht="17" thickBot="1">
      <c r="A68" s="12">
        <v>2014</v>
      </c>
      <c r="B68" s="12" t="s">
        <v>613</v>
      </c>
      <c r="C68" s="12" t="s">
        <v>557</v>
      </c>
      <c r="D68" s="12"/>
      <c r="E68" s="12"/>
      <c r="F68" s="12">
        <v>24</v>
      </c>
      <c r="G68" s="12">
        <v>24</v>
      </c>
      <c r="H68" s="12"/>
      <c r="I68" s="14"/>
      <c r="J68" s="11">
        <v>2015</v>
      </c>
      <c r="K68" s="11" t="s">
        <v>614</v>
      </c>
      <c r="L68" s="11"/>
      <c r="M68" s="11"/>
      <c r="N68" s="11"/>
      <c r="O68" s="37">
        <v>1473</v>
      </c>
      <c r="P68" s="37">
        <v>265</v>
      </c>
      <c r="Q68" s="37">
        <v>1208</v>
      </c>
      <c r="R68" s="20"/>
      <c r="S68" s="12">
        <v>2016</v>
      </c>
      <c r="T68" s="12" t="s">
        <v>101</v>
      </c>
      <c r="U68" s="12" t="s">
        <v>102</v>
      </c>
      <c r="V68" s="12"/>
      <c r="W68" s="12"/>
      <c r="X68" s="12">
        <v>19</v>
      </c>
      <c r="Y68" s="12">
        <v>19</v>
      </c>
      <c r="Z68" s="12"/>
      <c r="AA68" s="20"/>
      <c r="AB68" s="12">
        <v>2017</v>
      </c>
      <c r="AC68" s="12" t="s">
        <v>615</v>
      </c>
      <c r="AD68" s="12"/>
      <c r="AE68" s="12"/>
      <c r="AF68" s="12"/>
      <c r="AG68" s="12">
        <v>1473</v>
      </c>
      <c r="AH68" s="12">
        <v>501</v>
      </c>
      <c r="AI68" s="12">
        <v>972</v>
      </c>
      <c r="AJ68" s="20"/>
      <c r="AK68" s="12">
        <v>2018</v>
      </c>
      <c r="AL68" s="12" t="s">
        <v>616</v>
      </c>
      <c r="AM68" s="12"/>
      <c r="AN68" s="12"/>
      <c r="AO68" s="12"/>
      <c r="AP68" s="12">
        <v>61</v>
      </c>
      <c r="AQ68" s="12">
        <v>27</v>
      </c>
      <c r="AR68" s="12">
        <v>34</v>
      </c>
      <c r="AS68" s="20"/>
      <c r="AT68" s="12">
        <v>2019</v>
      </c>
      <c r="AU68" s="12" t="s">
        <v>617</v>
      </c>
      <c r="AV68" s="12" t="s">
        <v>78</v>
      </c>
      <c r="AW68" s="12"/>
      <c r="AX68" s="12"/>
      <c r="AY68" s="12">
        <v>38</v>
      </c>
      <c r="AZ68" s="12">
        <v>38</v>
      </c>
      <c r="BA68" s="12"/>
      <c r="BB68" s="20"/>
      <c r="BC68" s="8">
        <v>2020</v>
      </c>
      <c r="BD68" s="11" t="s">
        <v>618</v>
      </c>
      <c r="BE68" s="11"/>
      <c r="BF68" s="12" t="s">
        <v>914</v>
      </c>
      <c r="BG68" s="11"/>
      <c r="BH68" s="11">
        <v>14</v>
      </c>
      <c r="BI68" s="11">
        <v>14</v>
      </c>
      <c r="BJ68" s="11"/>
      <c r="BK68" s="8"/>
      <c r="BL68" s="8"/>
      <c r="BM68" s="8"/>
      <c r="BN68" s="8"/>
      <c r="BO68" s="8"/>
    </row>
    <row r="69" spans="1:67" ht="17" thickTop="1">
      <c r="A69" s="12">
        <v>2014</v>
      </c>
      <c r="B69" s="12" t="s">
        <v>619</v>
      </c>
      <c r="C69" s="12" t="s">
        <v>600</v>
      </c>
      <c r="D69" s="12"/>
      <c r="E69" s="12"/>
      <c r="F69" s="12">
        <v>9</v>
      </c>
      <c r="G69" s="12">
        <v>9</v>
      </c>
      <c r="H69" s="12"/>
      <c r="I69" s="14"/>
      <c r="J69" s="8"/>
      <c r="K69" s="8"/>
      <c r="L69" s="8"/>
      <c r="M69" s="8"/>
      <c r="N69" s="8"/>
      <c r="O69" s="35">
        <v>30376</v>
      </c>
      <c r="P69" s="35">
        <v>15423</v>
      </c>
      <c r="Q69" s="35">
        <v>14953</v>
      </c>
      <c r="R69" s="22"/>
      <c r="S69" s="12">
        <v>2016</v>
      </c>
      <c r="T69" s="12" t="s">
        <v>620</v>
      </c>
      <c r="U69" s="12" t="s">
        <v>58</v>
      </c>
      <c r="V69" s="12"/>
      <c r="W69" s="12"/>
      <c r="X69" s="12">
        <v>138</v>
      </c>
      <c r="Y69" s="12">
        <v>138</v>
      </c>
      <c r="Z69" s="12"/>
      <c r="AA69" s="20"/>
      <c r="AB69" s="12">
        <v>2017</v>
      </c>
      <c r="AC69" s="12" t="s">
        <v>621</v>
      </c>
      <c r="AD69" s="12"/>
      <c r="AE69" s="12"/>
      <c r="AF69" s="12"/>
      <c r="AG69" s="12">
        <v>25</v>
      </c>
      <c r="AH69" s="12">
        <v>25</v>
      </c>
      <c r="AI69" s="12">
        <v>0</v>
      </c>
      <c r="AJ69" s="20"/>
      <c r="AK69" s="12">
        <v>2018</v>
      </c>
      <c r="AL69" s="12" t="s">
        <v>622</v>
      </c>
      <c r="AM69" s="12" t="s">
        <v>623</v>
      </c>
      <c r="AN69" s="12"/>
      <c r="AO69" s="12"/>
      <c r="AP69" s="12">
        <v>10</v>
      </c>
      <c r="AQ69" s="12">
        <v>10</v>
      </c>
      <c r="AR69" s="12"/>
      <c r="AS69" s="20"/>
      <c r="AT69" s="12">
        <v>2019</v>
      </c>
      <c r="AU69" s="12" t="s">
        <v>624</v>
      </c>
      <c r="AV69" s="12" t="s">
        <v>625</v>
      </c>
      <c r="AW69" s="12"/>
      <c r="AX69" s="12"/>
      <c r="AY69" s="12">
        <v>120</v>
      </c>
      <c r="AZ69" s="12">
        <v>120</v>
      </c>
      <c r="BA69" s="12"/>
      <c r="BB69" s="20"/>
      <c r="BC69" s="8">
        <v>2020</v>
      </c>
      <c r="BD69" s="11" t="s">
        <v>626</v>
      </c>
      <c r="BE69" s="11"/>
      <c r="BF69" s="12" t="s">
        <v>914</v>
      </c>
      <c r="BG69" s="11"/>
      <c r="BH69" s="11">
        <v>49</v>
      </c>
      <c r="BI69" s="11"/>
      <c r="BJ69" s="11">
        <v>49</v>
      </c>
      <c r="BK69" s="8"/>
      <c r="BL69" s="8"/>
      <c r="BM69" s="8"/>
      <c r="BN69" s="8"/>
      <c r="BO69" s="8"/>
    </row>
    <row r="70" spans="1:67">
      <c r="A70" s="12">
        <v>2014</v>
      </c>
      <c r="B70" s="12" t="s">
        <v>627</v>
      </c>
      <c r="C70" s="12" t="s">
        <v>507</v>
      </c>
      <c r="D70" s="12"/>
      <c r="E70" s="12"/>
      <c r="F70" s="12">
        <v>15</v>
      </c>
      <c r="G70" s="12">
        <v>15</v>
      </c>
      <c r="H70" s="12"/>
      <c r="I70" s="14"/>
      <c r="J70" s="8"/>
      <c r="K70" s="8"/>
      <c r="L70" s="8"/>
      <c r="M70" s="8"/>
      <c r="N70" s="8"/>
      <c r="O70" s="35"/>
      <c r="P70" s="36">
        <v>50.773637100000002</v>
      </c>
      <c r="Q70" s="36">
        <v>49.22636292</v>
      </c>
      <c r="R70" s="22"/>
      <c r="S70" s="12">
        <v>2016</v>
      </c>
      <c r="T70" s="12" t="s">
        <v>628</v>
      </c>
      <c r="U70" s="12" t="s">
        <v>110</v>
      </c>
      <c r="V70" s="12"/>
      <c r="W70" s="12"/>
      <c r="X70" s="12">
        <v>20</v>
      </c>
      <c r="Y70" s="12">
        <v>20</v>
      </c>
      <c r="Z70" s="12"/>
      <c r="AA70" s="20"/>
      <c r="AB70" s="12">
        <v>2017</v>
      </c>
      <c r="AC70" s="12" t="s">
        <v>629</v>
      </c>
      <c r="AD70" s="12"/>
      <c r="AE70" s="12"/>
      <c r="AF70" s="12"/>
      <c r="AG70" s="12">
        <v>14</v>
      </c>
      <c r="AH70" s="12">
        <v>14</v>
      </c>
      <c r="AI70" s="12">
        <v>0</v>
      </c>
      <c r="AJ70" s="20"/>
      <c r="AK70" s="12">
        <v>2018</v>
      </c>
      <c r="AL70" s="12" t="s">
        <v>630</v>
      </c>
      <c r="AM70" s="12"/>
      <c r="AN70" s="12"/>
      <c r="AO70" s="12"/>
      <c r="AP70" s="12">
        <v>344</v>
      </c>
      <c r="AQ70" s="12">
        <v>209</v>
      </c>
      <c r="AR70" s="12">
        <v>135</v>
      </c>
      <c r="AS70" s="20"/>
      <c r="AT70" s="12">
        <v>2019</v>
      </c>
      <c r="AU70" s="12" t="s">
        <v>631</v>
      </c>
      <c r="AV70" s="12"/>
      <c r="AW70" s="12"/>
      <c r="AX70" s="12"/>
      <c r="AY70" s="12">
        <v>18</v>
      </c>
      <c r="AZ70" s="12">
        <v>9</v>
      </c>
      <c r="BA70" s="12">
        <v>9</v>
      </c>
      <c r="BB70" s="20"/>
      <c r="BC70" s="8">
        <v>2020</v>
      </c>
      <c r="BD70" s="11" t="s">
        <v>632</v>
      </c>
      <c r="BE70" s="11"/>
      <c r="BF70" s="11"/>
      <c r="BG70" s="11"/>
      <c r="BH70" s="11">
        <v>12</v>
      </c>
      <c r="BI70" s="11">
        <v>6</v>
      </c>
      <c r="BJ70" s="11">
        <v>6</v>
      </c>
      <c r="BK70" s="8"/>
      <c r="BL70" s="8"/>
      <c r="BM70" s="8"/>
      <c r="BN70" s="8"/>
      <c r="BO70" s="8"/>
    </row>
    <row r="71" spans="1:67">
      <c r="A71" s="12">
        <v>2014</v>
      </c>
      <c r="B71" s="12" t="s">
        <v>242</v>
      </c>
      <c r="C71" s="12" t="s">
        <v>633</v>
      </c>
      <c r="D71" s="12" t="s">
        <v>914</v>
      </c>
      <c r="E71" s="12"/>
      <c r="F71" s="12">
        <v>22</v>
      </c>
      <c r="G71" s="12">
        <v>22</v>
      </c>
      <c r="H71" s="12"/>
      <c r="I71" s="14"/>
      <c r="J71" s="8"/>
      <c r="K71" s="8"/>
      <c r="L71" s="8"/>
      <c r="M71" s="8"/>
      <c r="N71" s="8"/>
      <c r="O71" s="35"/>
      <c r="P71" s="35" t="s">
        <v>634</v>
      </c>
      <c r="Q71" s="35" t="s">
        <v>635</v>
      </c>
      <c r="R71" s="22"/>
      <c r="S71" s="12">
        <v>2016</v>
      </c>
      <c r="T71" s="12" t="s">
        <v>636</v>
      </c>
      <c r="U71" s="12"/>
      <c r="V71" s="12"/>
      <c r="W71" s="12"/>
      <c r="X71" s="12">
        <v>122</v>
      </c>
      <c r="Y71" s="12">
        <v>65</v>
      </c>
      <c r="Z71" s="12">
        <v>57</v>
      </c>
      <c r="AA71" s="20"/>
      <c r="AB71" s="12">
        <v>2017</v>
      </c>
      <c r="AC71" s="12" t="s">
        <v>637</v>
      </c>
      <c r="AD71" s="12"/>
      <c r="AE71" s="12"/>
      <c r="AF71" s="12"/>
      <c r="AG71" s="12">
        <v>16</v>
      </c>
      <c r="AH71" s="12">
        <v>16</v>
      </c>
      <c r="AI71" s="12">
        <v>0</v>
      </c>
      <c r="AJ71" s="20"/>
      <c r="AK71" s="12">
        <v>2018</v>
      </c>
      <c r="AL71" s="12" t="s">
        <v>638</v>
      </c>
      <c r="AM71" s="12"/>
      <c r="AN71" s="12"/>
      <c r="AO71" s="12"/>
      <c r="AP71" s="12">
        <v>84</v>
      </c>
      <c r="AQ71" s="12">
        <v>69</v>
      </c>
      <c r="AR71" s="12">
        <v>15</v>
      </c>
      <c r="AS71" s="20"/>
      <c r="AT71" s="12">
        <v>2019</v>
      </c>
      <c r="AU71" s="12" t="s">
        <v>70</v>
      </c>
      <c r="AV71" s="12" t="s">
        <v>284</v>
      </c>
      <c r="AW71" s="12"/>
      <c r="AX71" s="12"/>
      <c r="AY71" s="12">
        <v>25</v>
      </c>
      <c r="AZ71" s="12">
        <v>25</v>
      </c>
      <c r="BA71" s="12"/>
      <c r="BB71" s="20"/>
      <c r="BC71" s="8">
        <v>2020</v>
      </c>
      <c r="BD71" s="11" t="s">
        <v>639</v>
      </c>
      <c r="BE71" s="11"/>
      <c r="BF71" s="11"/>
      <c r="BG71" s="11"/>
      <c r="BH71" s="11">
        <v>25</v>
      </c>
      <c r="BI71" s="11">
        <v>25</v>
      </c>
      <c r="BJ71" s="11"/>
      <c r="BK71" s="8"/>
      <c r="BL71" s="8"/>
      <c r="BM71" s="8"/>
      <c r="BN71" s="8"/>
      <c r="BO71" s="8"/>
    </row>
    <row r="72" spans="1:67">
      <c r="A72" s="12">
        <v>2014</v>
      </c>
      <c r="B72" s="12" t="s">
        <v>640</v>
      </c>
      <c r="C72" s="12" t="s">
        <v>641</v>
      </c>
      <c r="D72" s="12"/>
      <c r="E72" s="12"/>
      <c r="F72" s="12">
        <v>32</v>
      </c>
      <c r="G72" s="12"/>
      <c r="H72" s="12">
        <v>32</v>
      </c>
      <c r="I72" s="14"/>
      <c r="J72" s="8"/>
      <c r="K72" s="8"/>
      <c r="L72" s="8"/>
      <c r="M72" s="8"/>
      <c r="N72" s="8"/>
      <c r="O72" s="8"/>
      <c r="P72" s="8"/>
      <c r="Q72" s="8"/>
      <c r="R72" s="20"/>
      <c r="S72" s="12">
        <v>2016</v>
      </c>
      <c r="T72" s="12" t="s">
        <v>223</v>
      </c>
      <c r="U72" s="12"/>
      <c r="V72" s="12"/>
      <c r="W72" s="12"/>
      <c r="X72" s="12">
        <v>38</v>
      </c>
      <c r="Y72" s="12">
        <v>17</v>
      </c>
      <c r="Z72" s="12">
        <v>21</v>
      </c>
      <c r="AA72" s="20"/>
      <c r="AB72" s="12">
        <v>2017</v>
      </c>
      <c r="AC72" s="12" t="s">
        <v>642</v>
      </c>
      <c r="AD72" s="12"/>
      <c r="AE72" s="12"/>
      <c r="AF72" s="12"/>
      <c r="AG72" s="12">
        <v>40</v>
      </c>
      <c r="AH72" s="12">
        <v>40</v>
      </c>
      <c r="AI72" s="12">
        <v>0</v>
      </c>
      <c r="AJ72" s="20"/>
      <c r="AK72" s="12">
        <v>2018</v>
      </c>
      <c r="AL72" s="12" t="s">
        <v>192</v>
      </c>
      <c r="AM72" s="12"/>
      <c r="AN72" s="12"/>
      <c r="AO72" s="12"/>
      <c r="AP72" s="12">
        <v>142</v>
      </c>
      <c r="AQ72" s="12">
        <v>110</v>
      </c>
      <c r="AR72" s="12">
        <v>32</v>
      </c>
      <c r="AS72" s="20"/>
      <c r="AT72" s="12">
        <v>2019</v>
      </c>
      <c r="AU72" s="12" t="s">
        <v>643</v>
      </c>
      <c r="AV72" s="12" t="s">
        <v>31</v>
      </c>
      <c r="AW72" s="12"/>
      <c r="AX72" s="12"/>
      <c r="AY72" s="12">
        <v>11</v>
      </c>
      <c r="AZ72" s="12">
        <v>11</v>
      </c>
      <c r="BA72" s="12"/>
      <c r="BB72" s="20"/>
      <c r="BC72" s="8">
        <v>2020</v>
      </c>
      <c r="BD72" s="11" t="s">
        <v>644</v>
      </c>
      <c r="BE72" s="11"/>
      <c r="BF72" s="11"/>
      <c r="BG72" s="11"/>
      <c r="BH72" s="11">
        <v>15</v>
      </c>
      <c r="BI72" s="11">
        <v>8</v>
      </c>
      <c r="BJ72" s="11">
        <v>7</v>
      </c>
      <c r="BK72" s="8"/>
      <c r="BL72" s="8"/>
      <c r="BM72" s="8"/>
      <c r="BN72" s="8"/>
      <c r="BO72" s="8"/>
    </row>
    <row r="73" spans="1:67">
      <c r="A73" s="12">
        <v>2014</v>
      </c>
      <c r="B73" s="12" t="s">
        <v>645</v>
      </c>
      <c r="C73" s="12" t="s">
        <v>646</v>
      </c>
      <c r="D73" s="12"/>
      <c r="E73" s="12"/>
      <c r="F73" s="12">
        <v>18</v>
      </c>
      <c r="G73" s="12">
        <v>18</v>
      </c>
      <c r="H73" s="12"/>
      <c r="I73" s="14"/>
      <c r="J73" s="8"/>
      <c r="K73" s="8"/>
      <c r="L73" s="8"/>
      <c r="M73" s="8"/>
      <c r="N73" s="8"/>
      <c r="O73" s="8"/>
      <c r="P73" s="8"/>
      <c r="Q73" s="8"/>
      <c r="R73" s="20"/>
      <c r="S73" s="12">
        <v>2016</v>
      </c>
      <c r="T73" s="12" t="s">
        <v>647</v>
      </c>
      <c r="U73" s="12" t="s">
        <v>648</v>
      </c>
      <c r="V73" s="12"/>
      <c r="W73" s="12"/>
      <c r="X73" s="12">
        <v>40</v>
      </c>
      <c r="Y73" s="12">
        <v>40</v>
      </c>
      <c r="Z73" s="12"/>
      <c r="AA73" s="20"/>
      <c r="AB73" s="12">
        <v>2017</v>
      </c>
      <c r="AC73" s="12" t="s">
        <v>649</v>
      </c>
      <c r="AD73" s="12"/>
      <c r="AE73" s="12"/>
      <c r="AF73" s="12"/>
      <c r="AG73" s="12">
        <v>54</v>
      </c>
      <c r="AH73" s="12">
        <v>33</v>
      </c>
      <c r="AI73" s="12">
        <v>21</v>
      </c>
      <c r="AJ73" s="20"/>
      <c r="AK73" s="12">
        <v>2018</v>
      </c>
      <c r="AL73" s="12" t="s">
        <v>650</v>
      </c>
      <c r="AM73" s="12"/>
      <c r="AN73" s="12"/>
      <c r="AO73" s="12"/>
      <c r="AP73" s="12">
        <v>594</v>
      </c>
      <c r="AQ73" s="12">
        <v>261</v>
      </c>
      <c r="AR73" s="12">
        <v>333</v>
      </c>
      <c r="AS73" s="20"/>
      <c r="AT73" s="12">
        <v>2019</v>
      </c>
      <c r="AU73" s="12" t="s">
        <v>651</v>
      </c>
      <c r="AV73" s="12" t="s">
        <v>652</v>
      </c>
      <c r="AW73" s="12" t="s">
        <v>914</v>
      </c>
      <c r="AX73" s="12"/>
      <c r="AY73" s="12">
        <v>10</v>
      </c>
      <c r="AZ73" s="12">
        <v>10</v>
      </c>
      <c r="BA73" s="12"/>
      <c r="BB73" s="21"/>
      <c r="BC73" s="8">
        <v>2020</v>
      </c>
      <c r="BD73" s="11" t="s">
        <v>653</v>
      </c>
      <c r="BE73" s="11"/>
      <c r="BF73" s="11"/>
      <c r="BG73" s="11"/>
      <c r="BH73" s="11">
        <v>29</v>
      </c>
      <c r="BI73" s="11">
        <v>29</v>
      </c>
      <c r="BJ73" s="11"/>
      <c r="BK73" s="8"/>
      <c r="BL73" s="8"/>
      <c r="BM73" s="8"/>
      <c r="BN73" s="8"/>
      <c r="BO73" s="8"/>
    </row>
    <row r="74" spans="1:67">
      <c r="A74" s="12">
        <v>2014</v>
      </c>
      <c r="B74" s="12" t="s">
        <v>654</v>
      </c>
      <c r="C74" s="12" t="s">
        <v>600</v>
      </c>
      <c r="D74" s="12"/>
      <c r="E74" s="12"/>
      <c r="F74" s="12">
        <v>10</v>
      </c>
      <c r="G74" s="12">
        <v>10</v>
      </c>
      <c r="H74" s="12"/>
      <c r="I74" s="14"/>
      <c r="J74" s="8"/>
      <c r="K74" s="8"/>
      <c r="L74" s="8"/>
      <c r="M74" s="8"/>
      <c r="N74" s="8"/>
      <c r="O74" s="8"/>
      <c r="P74" s="8"/>
      <c r="Q74" s="8"/>
      <c r="R74" s="20"/>
      <c r="S74" s="12">
        <v>2016</v>
      </c>
      <c r="T74" s="12" t="s">
        <v>655</v>
      </c>
      <c r="U74" s="12"/>
      <c r="V74" s="12"/>
      <c r="W74" s="12"/>
      <c r="X74" s="12">
        <v>196</v>
      </c>
      <c r="Y74" s="12">
        <v>139</v>
      </c>
      <c r="Z74" s="12">
        <v>57</v>
      </c>
      <c r="AA74" s="20"/>
      <c r="AB74" s="12">
        <v>2017</v>
      </c>
      <c r="AC74" s="12" t="s">
        <v>656</v>
      </c>
      <c r="AD74" s="12"/>
      <c r="AE74" s="12"/>
      <c r="AF74" s="12"/>
      <c r="AG74" s="12">
        <v>7</v>
      </c>
      <c r="AH74" s="12">
        <v>7</v>
      </c>
      <c r="AI74" s="12">
        <v>0</v>
      </c>
      <c r="AJ74" s="20"/>
      <c r="AK74" s="12">
        <v>2018</v>
      </c>
      <c r="AL74" s="12" t="s">
        <v>657</v>
      </c>
      <c r="AM74" s="12"/>
      <c r="AN74" s="12"/>
      <c r="AO74" s="12"/>
      <c r="AP74" s="12">
        <v>86</v>
      </c>
      <c r="AQ74" s="12">
        <v>34</v>
      </c>
      <c r="AR74" s="12">
        <v>52</v>
      </c>
      <c r="AS74" s="20"/>
      <c r="AT74" s="12">
        <v>2019</v>
      </c>
      <c r="AU74" s="12" t="s">
        <v>178</v>
      </c>
      <c r="AV74" s="12"/>
      <c r="AW74" s="12"/>
      <c r="AX74" s="12"/>
      <c r="AY74" s="12">
        <v>229</v>
      </c>
      <c r="AZ74" s="12">
        <v>79</v>
      </c>
      <c r="BA74" s="12">
        <v>150</v>
      </c>
      <c r="BB74" s="20"/>
      <c r="BC74" s="8">
        <v>2020</v>
      </c>
      <c r="BD74" s="11" t="s">
        <v>658</v>
      </c>
      <c r="BE74" s="11"/>
      <c r="BF74" s="11"/>
      <c r="BG74" s="11"/>
      <c r="BH74" s="11">
        <v>21</v>
      </c>
      <c r="BI74" s="11">
        <v>21</v>
      </c>
      <c r="BJ74" s="11"/>
      <c r="BK74" s="8"/>
      <c r="BL74" s="8"/>
      <c r="BM74" s="8"/>
      <c r="BN74" s="8"/>
      <c r="BO74" s="8"/>
    </row>
    <row r="75" spans="1:67">
      <c r="A75" s="12">
        <v>2014</v>
      </c>
      <c r="B75" s="12" t="s">
        <v>659</v>
      </c>
      <c r="C75" s="12"/>
      <c r="D75" s="12"/>
      <c r="E75" s="12"/>
      <c r="F75" s="12">
        <v>68</v>
      </c>
      <c r="G75" s="12">
        <v>57</v>
      </c>
      <c r="H75" s="12">
        <v>11</v>
      </c>
      <c r="I75" s="14"/>
      <c r="J75" s="8"/>
      <c r="K75" s="8"/>
      <c r="L75" s="8"/>
      <c r="M75" s="8"/>
      <c r="N75" s="8"/>
      <c r="O75" s="8"/>
      <c r="P75" s="8"/>
      <c r="Q75" s="8"/>
      <c r="R75" s="20"/>
      <c r="S75" s="12">
        <v>2016</v>
      </c>
      <c r="T75" s="12" t="s">
        <v>660</v>
      </c>
      <c r="U75" s="12" t="s">
        <v>31</v>
      </c>
      <c r="V75" s="12"/>
      <c r="W75" s="12"/>
      <c r="X75" s="12">
        <v>10</v>
      </c>
      <c r="Y75" s="12">
        <v>10</v>
      </c>
      <c r="Z75" s="12"/>
      <c r="AA75" s="20"/>
      <c r="AB75" s="12">
        <v>2017</v>
      </c>
      <c r="AC75" s="12" t="s">
        <v>661</v>
      </c>
      <c r="AD75" s="12"/>
      <c r="AE75" s="12"/>
      <c r="AF75" s="12"/>
      <c r="AG75" s="12">
        <v>60</v>
      </c>
      <c r="AH75" s="12">
        <v>0</v>
      </c>
      <c r="AI75" s="12">
        <v>60</v>
      </c>
      <c r="AJ75" s="20"/>
      <c r="AK75" s="12">
        <v>2018</v>
      </c>
      <c r="AL75" s="12" t="s">
        <v>662</v>
      </c>
      <c r="AM75" s="12" t="s">
        <v>151</v>
      </c>
      <c r="AN75" s="12"/>
      <c r="AO75" s="12"/>
      <c r="AP75" s="12">
        <v>48</v>
      </c>
      <c r="AQ75" s="12">
        <v>48</v>
      </c>
      <c r="AR75" s="12"/>
      <c r="AS75" s="20"/>
      <c r="AT75" s="12">
        <v>2019</v>
      </c>
      <c r="AU75" s="12" t="s">
        <v>663</v>
      </c>
      <c r="AV75" s="12"/>
      <c r="AW75" s="12"/>
      <c r="AX75" s="12"/>
      <c r="AY75" s="12">
        <v>755</v>
      </c>
      <c r="AZ75" s="12">
        <v>348</v>
      </c>
      <c r="BA75" s="12">
        <v>407</v>
      </c>
      <c r="BB75" s="20"/>
      <c r="BC75" s="8">
        <v>2020</v>
      </c>
      <c r="BD75" s="11" t="s">
        <v>664</v>
      </c>
      <c r="BE75" s="11"/>
      <c r="BF75" s="11"/>
      <c r="BG75" s="11"/>
      <c r="BH75" s="11">
        <v>73</v>
      </c>
      <c r="BI75" s="11">
        <v>73</v>
      </c>
      <c r="BJ75" s="11"/>
      <c r="BK75" s="8"/>
      <c r="BL75" s="8"/>
      <c r="BM75" s="8"/>
      <c r="BN75" s="8"/>
      <c r="BO75" s="8"/>
    </row>
    <row r="76" spans="1:67">
      <c r="A76" s="12">
        <v>2014</v>
      </c>
      <c r="B76" s="12" t="s">
        <v>665</v>
      </c>
      <c r="C76" s="12"/>
      <c r="D76" s="12"/>
      <c r="E76" s="12"/>
      <c r="F76" s="12">
        <v>523</v>
      </c>
      <c r="G76" s="12">
        <v>330</v>
      </c>
      <c r="H76" s="12">
        <v>193</v>
      </c>
      <c r="I76" s="14"/>
      <c r="J76" s="8"/>
      <c r="K76" s="8"/>
      <c r="L76" s="8"/>
      <c r="M76" s="8"/>
      <c r="N76" s="8"/>
      <c r="O76" s="8"/>
      <c r="P76" s="8"/>
      <c r="Q76" s="8"/>
      <c r="R76" s="20"/>
      <c r="S76" s="12">
        <v>2016</v>
      </c>
      <c r="T76" s="12" t="s">
        <v>666</v>
      </c>
      <c r="U76" s="12" t="s">
        <v>667</v>
      </c>
      <c r="V76" s="12" t="s">
        <v>914</v>
      </c>
      <c r="W76" s="12"/>
      <c r="X76" s="12">
        <v>16</v>
      </c>
      <c r="Y76" s="12">
        <v>16</v>
      </c>
      <c r="Z76" s="12"/>
      <c r="AA76" s="21"/>
      <c r="AB76" s="12">
        <v>2017</v>
      </c>
      <c r="AC76" s="12" t="s">
        <v>668</v>
      </c>
      <c r="AD76" s="12"/>
      <c r="AE76" s="12"/>
      <c r="AF76" s="12"/>
      <c r="AG76" s="12">
        <v>12</v>
      </c>
      <c r="AH76" s="12">
        <v>8</v>
      </c>
      <c r="AI76" s="12">
        <v>4</v>
      </c>
      <c r="AJ76" s="20"/>
      <c r="AK76" s="12">
        <v>2018</v>
      </c>
      <c r="AL76" s="12" t="s">
        <v>669</v>
      </c>
      <c r="AM76" s="12"/>
      <c r="AN76" s="12"/>
      <c r="AO76" s="12"/>
      <c r="AP76" s="12">
        <v>28</v>
      </c>
      <c r="AQ76" s="12">
        <v>16</v>
      </c>
      <c r="AR76" s="12">
        <v>12</v>
      </c>
      <c r="AS76" s="20"/>
      <c r="AT76" s="12">
        <v>2019</v>
      </c>
      <c r="AU76" s="12" t="s">
        <v>670</v>
      </c>
      <c r="AV76" s="12"/>
      <c r="AW76" s="12"/>
      <c r="AX76" s="12"/>
      <c r="AY76" s="12">
        <v>1578</v>
      </c>
      <c r="AZ76" s="12">
        <v>805</v>
      </c>
      <c r="BA76" s="12">
        <v>773</v>
      </c>
      <c r="BB76" s="20"/>
      <c r="BC76" s="8">
        <v>2020</v>
      </c>
      <c r="BD76" s="11" t="s">
        <v>671</v>
      </c>
      <c r="BE76" s="11"/>
      <c r="BF76" s="11"/>
      <c r="BG76" s="11"/>
      <c r="BH76" s="11">
        <v>132</v>
      </c>
      <c r="BI76" s="11"/>
      <c r="BJ76" s="11">
        <v>132</v>
      </c>
      <c r="BK76" s="8"/>
      <c r="BL76" s="8"/>
      <c r="BM76" s="8"/>
      <c r="BN76" s="8"/>
      <c r="BO76" s="8"/>
    </row>
    <row r="77" spans="1:67" ht="17" thickBot="1">
      <c r="A77" s="12">
        <v>2014</v>
      </c>
      <c r="B77" s="12" t="s">
        <v>672</v>
      </c>
      <c r="C77" s="12"/>
      <c r="D77" s="12"/>
      <c r="E77" s="12"/>
      <c r="F77" s="34">
        <v>93</v>
      </c>
      <c r="G77" s="34">
        <v>50</v>
      </c>
      <c r="H77" s="34">
        <v>43</v>
      </c>
      <c r="I77" s="14"/>
      <c r="J77" s="8"/>
      <c r="K77" s="8"/>
      <c r="L77" s="8"/>
      <c r="M77" s="8"/>
      <c r="N77" s="8"/>
      <c r="O77" s="8"/>
      <c r="P77" s="8"/>
      <c r="Q77" s="8"/>
      <c r="R77" s="20"/>
      <c r="S77" s="12">
        <v>2016</v>
      </c>
      <c r="T77" s="12" t="s">
        <v>673</v>
      </c>
      <c r="U77" s="12" t="s">
        <v>674</v>
      </c>
      <c r="V77" s="12"/>
      <c r="W77" s="12"/>
      <c r="X77" s="12">
        <v>11</v>
      </c>
      <c r="Y77" s="12"/>
      <c r="Z77" s="12">
        <v>11</v>
      </c>
      <c r="AA77" s="20"/>
      <c r="AB77" s="12">
        <v>2017</v>
      </c>
      <c r="AC77" s="12" t="s">
        <v>675</v>
      </c>
      <c r="AD77" s="12"/>
      <c r="AE77" s="12"/>
      <c r="AF77" s="12"/>
      <c r="AG77" s="12">
        <v>297</v>
      </c>
      <c r="AH77" s="12">
        <v>144</v>
      </c>
      <c r="AI77" s="12">
        <v>153</v>
      </c>
      <c r="AJ77" s="20"/>
      <c r="AK77" s="12">
        <v>2018</v>
      </c>
      <c r="AL77" s="12" t="s">
        <v>676</v>
      </c>
      <c r="AM77" s="12" t="s">
        <v>677</v>
      </c>
      <c r="AN77" s="12"/>
      <c r="AO77" s="12"/>
      <c r="AP77" s="12">
        <v>10</v>
      </c>
      <c r="AQ77" s="12">
        <v>10</v>
      </c>
      <c r="AR77" s="12"/>
      <c r="AS77" s="20"/>
      <c r="AT77" s="12">
        <v>2019</v>
      </c>
      <c r="AU77" s="12" t="s">
        <v>678</v>
      </c>
      <c r="AV77" s="12"/>
      <c r="AW77" s="12"/>
      <c r="AX77" s="12"/>
      <c r="AY77" s="12">
        <v>1016</v>
      </c>
      <c r="AZ77" s="12">
        <v>466</v>
      </c>
      <c r="BA77" s="12">
        <v>550</v>
      </c>
      <c r="BB77" s="20"/>
      <c r="BC77" s="8">
        <v>2020</v>
      </c>
      <c r="BD77" s="11" t="s">
        <v>679</v>
      </c>
      <c r="BE77" s="11"/>
      <c r="BF77" s="11"/>
      <c r="BG77" s="11"/>
      <c r="BH77" s="11">
        <v>45</v>
      </c>
      <c r="BI77" s="11">
        <v>45</v>
      </c>
      <c r="BJ77" s="11"/>
      <c r="BK77" s="8"/>
      <c r="BL77" s="8"/>
      <c r="BM77" s="8"/>
      <c r="BN77" s="8"/>
      <c r="BO77" s="8"/>
    </row>
    <row r="78" spans="1:67" ht="17" thickTop="1">
      <c r="A78" s="8"/>
      <c r="B78" s="8"/>
      <c r="C78" s="8"/>
      <c r="D78" s="8"/>
      <c r="E78" s="8"/>
      <c r="F78" s="35">
        <v>12019</v>
      </c>
      <c r="G78" s="35">
        <v>6034</v>
      </c>
      <c r="H78" s="35">
        <v>5985</v>
      </c>
      <c r="I78" s="15"/>
      <c r="J78" s="8"/>
      <c r="K78" s="8"/>
      <c r="L78" s="8"/>
      <c r="M78" s="8"/>
      <c r="N78" s="8"/>
      <c r="O78" s="8"/>
      <c r="P78" s="8"/>
      <c r="Q78" s="8"/>
      <c r="R78" s="20"/>
      <c r="S78" s="12">
        <v>2016</v>
      </c>
      <c r="T78" s="12" t="s">
        <v>178</v>
      </c>
      <c r="U78" s="12"/>
      <c r="V78" s="12"/>
      <c r="W78" s="12"/>
      <c r="X78" s="12">
        <v>53</v>
      </c>
      <c r="Y78" s="12">
        <v>43</v>
      </c>
      <c r="Z78" s="12">
        <v>10</v>
      </c>
      <c r="AA78" s="20"/>
      <c r="AB78" s="12">
        <v>2017</v>
      </c>
      <c r="AC78" s="12" t="s">
        <v>472</v>
      </c>
      <c r="AD78" s="12" t="s">
        <v>680</v>
      </c>
      <c r="AE78" s="12" t="s">
        <v>914</v>
      </c>
      <c r="AF78" s="12"/>
      <c r="AG78" s="12">
        <v>26</v>
      </c>
      <c r="AH78" s="12">
        <v>0</v>
      </c>
      <c r="AI78" s="12">
        <v>26</v>
      </c>
      <c r="AJ78" s="21"/>
      <c r="AK78" s="12">
        <v>2018</v>
      </c>
      <c r="AL78" s="12" t="s">
        <v>681</v>
      </c>
      <c r="AM78" s="12"/>
      <c r="AN78" s="12"/>
      <c r="AO78" s="12"/>
      <c r="AP78" s="12">
        <v>22</v>
      </c>
      <c r="AQ78" s="12">
        <v>12</v>
      </c>
      <c r="AR78" s="12">
        <v>10</v>
      </c>
      <c r="AS78" s="20"/>
      <c r="AT78" s="12">
        <v>2019</v>
      </c>
      <c r="AU78" s="12" t="s">
        <v>682</v>
      </c>
      <c r="AV78" s="12" t="s">
        <v>683</v>
      </c>
      <c r="AW78" s="12"/>
      <c r="AX78" s="12" t="s">
        <v>914</v>
      </c>
      <c r="AY78" s="12">
        <v>75</v>
      </c>
      <c r="AZ78" s="12"/>
      <c r="BA78" s="12">
        <v>75</v>
      </c>
      <c r="BB78" s="20"/>
      <c r="BC78" s="8">
        <v>2020</v>
      </c>
      <c r="BD78" s="11" t="s">
        <v>260</v>
      </c>
      <c r="BE78" s="11"/>
      <c r="BF78" s="11"/>
      <c r="BG78" s="11"/>
      <c r="BH78" s="11">
        <v>55</v>
      </c>
      <c r="BI78" s="11">
        <v>55</v>
      </c>
      <c r="BJ78" s="11"/>
      <c r="BK78" s="8"/>
      <c r="BL78" s="8"/>
      <c r="BM78" s="8"/>
      <c r="BN78" s="8"/>
      <c r="BO78" s="8"/>
    </row>
    <row r="79" spans="1:67">
      <c r="A79" s="8"/>
      <c r="B79" s="8"/>
      <c r="C79" s="8"/>
      <c r="D79" s="8"/>
      <c r="E79" s="8"/>
      <c r="F79" s="35"/>
      <c r="G79" s="36">
        <v>50.203843900000003</v>
      </c>
      <c r="H79" s="36">
        <v>49.796156089999997</v>
      </c>
      <c r="I79" s="15"/>
      <c r="J79" s="8"/>
      <c r="K79" s="8"/>
      <c r="L79" s="8"/>
      <c r="M79" s="8"/>
      <c r="N79" s="8"/>
      <c r="O79" s="8"/>
      <c r="P79" s="8"/>
      <c r="Q79" s="8"/>
      <c r="R79" s="20"/>
      <c r="S79" s="12">
        <v>2016</v>
      </c>
      <c r="T79" s="12" t="s">
        <v>684</v>
      </c>
      <c r="U79" s="12"/>
      <c r="V79" s="12"/>
      <c r="W79" s="12"/>
      <c r="X79" s="12">
        <v>35</v>
      </c>
      <c r="Y79" s="12">
        <v>25</v>
      </c>
      <c r="Z79" s="12">
        <v>10</v>
      </c>
      <c r="AA79" s="20"/>
      <c r="AB79" s="12">
        <v>2017</v>
      </c>
      <c r="AC79" s="12" t="s">
        <v>685</v>
      </c>
      <c r="AD79" s="12" t="s">
        <v>686</v>
      </c>
      <c r="AE79" s="12" t="s">
        <v>914</v>
      </c>
      <c r="AF79" s="12"/>
      <c r="AG79" s="12">
        <v>406</v>
      </c>
      <c r="AH79" s="12"/>
      <c r="AI79" s="12">
        <v>406</v>
      </c>
      <c r="AJ79" s="21"/>
      <c r="AK79" s="12">
        <v>2018</v>
      </c>
      <c r="AL79" s="12" t="s">
        <v>687</v>
      </c>
      <c r="AM79" s="12" t="s">
        <v>31</v>
      </c>
      <c r="AN79" s="12"/>
      <c r="AO79" s="12"/>
      <c r="AP79" s="12">
        <v>10</v>
      </c>
      <c r="AQ79" s="12">
        <v>10</v>
      </c>
      <c r="AR79" s="12"/>
      <c r="AS79" s="20"/>
      <c r="AT79" s="12">
        <v>2019</v>
      </c>
      <c r="AU79" s="12" t="s">
        <v>688</v>
      </c>
      <c r="AV79" s="12"/>
      <c r="AW79" s="12"/>
      <c r="AX79" s="12"/>
      <c r="AY79" s="12">
        <v>10</v>
      </c>
      <c r="AZ79" s="12">
        <v>5</v>
      </c>
      <c r="BA79" s="12">
        <v>5</v>
      </c>
      <c r="BB79" s="20"/>
      <c r="BC79" s="8">
        <v>2020</v>
      </c>
      <c r="BD79" s="11" t="s">
        <v>689</v>
      </c>
      <c r="BE79" s="11"/>
      <c r="BF79" s="11"/>
      <c r="BG79" s="11"/>
      <c r="BH79" s="11">
        <v>20</v>
      </c>
      <c r="BI79" s="11">
        <v>13</v>
      </c>
      <c r="BJ79" s="11">
        <v>7</v>
      </c>
      <c r="BK79" s="8"/>
      <c r="BL79" s="8"/>
      <c r="BM79" s="8"/>
      <c r="BN79" s="8"/>
      <c r="BO79" s="8"/>
    </row>
    <row r="80" spans="1:67">
      <c r="A80" s="8"/>
      <c r="B80" s="8"/>
      <c r="C80" s="8"/>
      <c r="D80" s="8"/>
      <c r="E80" s="8"/>
      <c r="F80" s="35"/>
      <c r="G80" s="35" t="s">
        <v>690</v>
      </c>
      <c r="H80" s="35" t="s">
        <v>691</v>
      </c>
      <c r="I80" s="15"/>
      <c r="J80" s="8"/>
      <c r="K80" s="8"/>
      <c r="L80" s="8"/>
      <c r="M80" s="8"/>
      <c r="N80" s="8"/>
      <c r="O80" s="8"/>
      <c r="P80" s="8"/>
      <c r="Q80" s="8"/>
      <c r="R80" s="20"/>
      <c r="S80" s="12">
        <v>2016</v>
      </c>
      <c r="T80" s="12" t="s">
        <v>692</v>
      </c>
      <c r="U80" s="12"/>
      <c r="V80" s="12"/>
      <c r="W80" s="12"/>
      <c r="X80" s="12">
        <v>15</v>
      </c>
      <c r="Y80" s="12">
        <v>8</v>
      </c>
      <c r="Z80" s="12">
        <v>7</v>
      </c>
      <c r="AA80" s="20"/>
      <c r="AB80" s="12">
        <v>2017</v>
      </c>
      <c r="AC80" s="12" t="s">
        <v>693</v>
      </c>
      <c r="AD80" s="12" t="s">
        <v>694</v>
      </c>
      <c r="AE80" s="12"/>
      <c r="AF80" s="12"/>
      <c r="AG80" s="12">
        <v>12</v>
      </c>
      <c r="AH80" s="12">
        <v>12</v>
      </c>
      <c r="AI80" s="12"/>
      <c r="AJ80" s="20"/>
      <c r="AK80" s="12">
        <v>2018</v>
      </c>
      <c r="AL80" s="12" t="s">
        <v>620</v>
      </c>
      <c r="AM80" s="12" t="s">
        <v>167</v>
      </c>
      <c r="AN80" s="12"/>
      <c r="AO80" s="12"/>
      <c r="AP80" s="12">
        <v>595</v>
      </c>
      <c r="AQ80" s="12">
        <v>595</v>
      </c>
      <c r="AR80" s="12"/>
      <c r="AS80" s="20"/>
      <c r="AT80" s="12">
        <v>2019</v>
      </c>
      <c r="AU80" s="12" t="s">
        <v>619</v>
      </c>
      <c r="AV80" s="12" t="s">
        <v>695</v>
      </c>
      <c r="AW80" s="12"/>
      <c r="AX80" s="12"/>
      <c r="AY80" s="12">
        <v>512</v>
      </c>
      <c r="AZ80" s="12">
        <v>512</v>
      </c>
      <c r="BA80" s="12"/>
      <c r="BB80" s="20"/>
      <c r="BC80" s="8">
        <v>2020</v>
      </c>
      <c r="BD80" s="11" t="s">
        <v>239</v>
      </c>
      <c r="BE80" s="11"/>
      <c r="BF80" s="11"/>
      <c r="BG80" s="11"/>
      <c r="BH80" s="11">
        <v>14</v>
      </c>
      <c r="BI80" s="11">
        <v>14</v>
      </c>
      <c r="BJ80" s="11"/>
      <c r="BK80" s="8"/>
      <c r="BL80" s="8"/>
      <c r="BM80" s="8"/>
      <c r="BN80" s="8"/>
      <c r="BO80" s="8"/>
    </row>
    <row r="81" spans="1:67">
      <c r="A81" s="8"/>
      <c r="B81" s="8"/>
      <c r="C81" s="8"/>
      <c r="D81" s="8"/>
      <c r="E81" s="8"/>
      <c r="F81" s="8"/>
      <c r="G81" s="8"/>
      <c r="H81" s="8"/>
      <c r="I81" s="14"/>
      <c r="J81" s="8"/>
      <c r="K81" s="8"/>
      <c r="L81" s="8"/>
      <c r="M81" s="8"/>
      <c r="N81" s="8"/>
      <c r="O81" s="8"/>
      <c r="P81" s="8"/>
      <c r="Q81" s="8"/>
      <c r="R81" s="20"/>
      <c r="S81" s="12">
        <v>2016</v>
      </c>
      <c r="T81" s="12" t="s">
        <v>696</v>
      </c>
      <c r="U81" s="12" t="s">
        <v>697</v>
      </c>
      <c r="V81" s="12"/>
      <c r="W81" s="12"/>
      <c r="X81" s="12">
        <v>3</v>
      </c>
      <c r="Y81" s="12">
        <v>3</v>
      </c>
      <c r="Z81" s="12"/>
      <c r="AA81" s="20"/>
      <c r="AB81" s="12">
        <v>2017</v>
      </c>
      <c r="AC81" s="12" t="s">
        <v>698</v>
      </c>
      <c r="AD81" s="12" t="s">
        <v>699</v>
      </c>
      <c r="AE81" s="12"/>
      <c r="AF81" s="12"/>
      <c r="AG81" s="12">
        <v>7</v>
      </c>
      <c r="AH81" s="12">
        <v>7</v>
      </c>
      <c r="AI81" s="12"/>
      <c r="AJ81" s="20"/>
      <c r="AK81" s="12">
        <v>2018</v>
      </c>
      <c r="AL81" s="12" t="s">
        <v>700</v>
      </c>
      <c r="AM81" s="12"/>
      <c r="AN81" s="12"/>
      <c r="AO81" s="12"/>
      <c r="AP81" s="12">
        <v>602</v>
      </c>
      <c r="AQ81" s="12">
        <v>300</v>
      </c>
      <c r="AR81" s="12">
        <v>302</v>
      </c>
      <c r="AS81" s="20"/>
      <c r="AT81" s="12">
        <v>2019</v>
      </c>
      <c r="AU81" s="12" t="s">
        <v>701</v>
      </c>
      <c r="AV81" s="12" t="s">
        <v>105</v>
      </c>
      <c r="AW81" s="12"/>
      <c r="AX81" s="12"/>
      <c r="AY81" s="12">
        <v>12</v>
      </c>
      <c r="AZ81" s="12">
        <v>12</v>
      </c>
      <c r="BA81" s="12"/>
      <c r="BB81" s="20"/>
      <c r="BC81" s="8">
        <v>2020</v>
      </c>
      <c r="BD81" s="11" t="s">
        <v>702</v>
      </c>
      <c r="BE81" s="11"/>
      <c r="BF81" s="11"/>
      <c r="BG81" s="11"/>
      <c r="BH81" s="11">
        <v>58</v>
      </c>
      <c r="BI81" s="11">
        <v>25</v>
      </c>
      <c r="BJ81" s="11">
        <v>33</v>
      </c>
      <c r="BK81" s="8"/>
      <c r="BL81" s="8"/>
      <c r="BM81" s="8"/>
      <c r="BN81" s="8"/>
      <c r="BO81" s="8"/>
    </row>
    <row r="82" spans="1:67">
      <c r="A82" s="8"/>
      <c r="B82" s="8"/>
      <c r="C82" s="8"/>
      <c r="D82" s="8"/>
      <c r="E82" s="8"/>
      <c r="F82" s="8"/>
      <c r="G82" s="8"/>
      <c r="H82" s="8"/>
      <c r="I82" s="14"/>
      <c r="J82" s="8"/>
      <c r="K82" s="8"/>
      <c r="L82" s="8"/>
      <c r="M82" s="8"/>
      <c r="N82" s="8"/>
      <c r="O82" s="8"/>
      <c r="P82" s="8"/>
      <c r="Q82" s="8"/>
      <c r="R82" s="20"/>
      <c r="S82" s="12">
        <v>2016</v>
      </c>
      <c r="T82" s="12" t="s">
        <v>703</v>
      </c>
      <c r="U82" s="12"/>
      <c r="V82" s="12"/>
      <c r="W82" s="12"/>
      <c r="X82" s="12">
        <v>147</v>
      </c>
      <c r="Y82" s="12">
        <v>101</v>
      </c>
      <c r="Z82" s="12">
        <v>46</v>
      </c>
      <c r="AA82" s="20"/>
      <c r="AB82" s="12">
        <v>2017</v>
      </c>
      <c r="AC82" s="12" t="s">
        <v>704</v>
      </c>
      <c r="AD82" s="12"/>
      <c r="AE82" s="12"/>
      <c r="AF82" s="12"/>
      <c r="AG82" s="12">
        <v>29</v>
      </c>
      <c r="AH82" s="12">
        <v>17</v>
      </c>
      <c r="AI82" s="12">
        <v>12</v>
      </c>
      <c r="AJ82" s="20"/>
      <c r="AK82" s="12">
        <v>2018</v>
      </c>
      <c r="AL82" s="12" t="s">
        <v>705</v>
      </c>
      <c r="AM82" s="12"/>
      <c r="AN82" s="12"/>
      <c r="AO82" s="12"/>
      <c r="AP82" s="12">
        <v>9</v>
      </c>
      <c r="AQ82" s="12">
        <v>4</v>
      </c>
      <c r="AR82" s="12">
        <v>5</v>
      </c>
      <c r="AS82" s="20"/>
      <c r="AT82" s="12">
        <v>2019</v>
      </c>
      <c r="AU82" s="12" t="s">
        <v>706</v>
      </c>
      <c r="AV82" s="12"/>
      <c r="AW82" s="12"/>
      <c r="AX82" s="12"/>
      <c r="AY82" s="12">
        <v>26</v>
      </c>
      <c r="AZ82" s="12">
        <v>15</v>
      </c>
      <c r="BA82" s="12">
        <v>11</v>
      </c>
      <c r="BB82" s="20"/>
      <c r="BC82" s="8">
        <v>2020</v>
      </c>
      <c r="BD82" s="11" t="s">
        <v>707</v>
      </c>
      <c r="BE82" s="11"/>
      <c r="BF82" s="11"/>
      <c r="BG82" s="11"/>
      <c r="BH82" s="11">
        <v>11</v>
      </c>
      <c r="BI82" s="11">
        <v>8</v>
      </c>
      <c r="BJ82" s="11">
        <v>3</v>
      </c>
      <c r="BK82" s="8"/>
      <c r="BL82" s="8"/>
      <c r="BM82" s="8"/>
      <c r="BN82" s="8"/>
      <c r="BO82" s="8"/>
    </row>
    <row r="83" spans="1:67">
      <c r="A83" s="8"/>
      <c r="B83" s="8"/>
      <c r="C83" s="8"/>
      <c r="D83" s="8"/>
      <c r="E83" s="8"/>
      <c r="F83" s="8"/>
      <c r="G83" s="8"/>
      <c r="H83" s="8"/>
      <c r="I83" s="14"/>
      <c r="J83" s="8"/>
      <c r="K83" s="8"/>
      <c r="L83" s="8"/>
      <c r="M83" s="8"/>
      <c r="N83" s="8"/>
      <c r="O83" s="8"/>
      <c r="P83" s="8"/>
      <c r="Q83" s="8"/>
      <c r="R83" s="20"/>
      <c r="S83" s="12">
        <v>2016</v>
      </c>
      <c r="T83" s="12" t="s">
        <v>708</v>
      </c>
      <c r="U83" s="12" t="s">
        <v>709</v>
      </c>
      <c r="V83" s="12" t="s">
        <v>914</v>
      </c>
      <c r="W83" s="12"/>
      <c r="X83" s="12">
        <v>52</v>
      </c>
      <c r="Y83" s="12"/>
      <c r="Z83" s="12">
        <v>52</v>
      </c>
      <c r="AA83" s="21"/>
      <c r="AB83" s="12">
        <v>2017</v>
      </c>
      <c r="AC83" s="12" t="s">
        <v>710</v>
      </c>
      <c r="AD83" s="12" t="s">
        <v>711</v>
      </c>
      <c r="AE83" s="12"/>
      <c r="AF83" s="12"/>
      <c r="AG83" s="12">
        <v>16</v>
      </c>
      <c r="AH83" s="12">
        <v>16</v>
      </c>
      <c r="AI83" s="12"/>
      <c r="AJ83" s="20"/>
      <c r="AK83" s="12">
        <v>2018</v>
      </c>
      <c r="AL83" s="12" t="s">
        <v>712</v>
      </c>
      <c r="AM83" s="12"/>
      <c r="AN83" s="12"/>
      <c r="AO83" s="12"/>
      <c r="AP83" s="12">
        <v>154</v>
      </c>
      <c r="AQ83" s="12">
        <v>75</v>
      </c>
      <c r="AR83" s="12">
        <v>79</v>
      </c>
      <c r="AS83" s="20"/>
      <c r="AT83" s="12">
        <v>2019</v>
      </c>
      <c r="AU83" s="12" t="s">
        <v>713</v>
      </c>
      <c r="AV83" s="12" t="s">
        <v>714</v>
      </c>
      <c r="AW83" s="12"/>
      <c r="AX83" s="12"/>
      <c r="AY83" s="12">
        <v>8</v>
      </c>
      <c r="AZ83" s="12">
        <v>8</v>
      </c>
      <c r="BA83" s="12"/>
      <c r="BB83" s="20"/>
      <c r="BC83" s="8">
        <v>2020</v>
      </c>
      <c r="BD83" s="11" t="s">
        <v>715</v>
      </c>
      <c r="BE83" s="11"/>
      <c r="BF83" s="11"/>
      <c r="BG83" s="11"/>
      <c r="BH83" s="11">
        <v>20</v>
      </c>
      <c r="BI83" s="11">
        <v>20</v>
      </c>
      <c r="BJ83" s="11"/>
      <c r="BK83" s="8"/>
      <c r="BL83" s="8"/>
      <c r="BM83" s="8"/>
      <c r="BN83" s="8"/>
      <c r="BO83" s="8"/>
    </row>
    <row r="84" spans="1:67">
      <c r="A84" s="8"/>
      <c r="B84" s="8"/>
      <c r="C84" s="8"/>
      <c r="D84" s="8"/>
      <c r="E84" s="8"/>
      <c r="F84" s="8"/>
      <c r="G84" s="8"/>
      <c r="H84" s="8"/>
      <c r="I84" s="14"/>
      <c r="J84" s="8"/>
      <c r="K84" s="8"/>
      <c r="L84" s="8"/>
      <c r="M84" s="8"/>
      <c r="N84" s="8"/>
      <c r="O84" s="8"/>
      <c r="P84" s="8"/>
      <c r="Q84" s="8"/>
      <c r="R84" s="20"/>
      <c r="S84" s="12">
        <v>2016</v>
      </c>
      <c r="T84" s="12" t="s">
        <v>716</v>
      </c>
      <c r="U84" s="12"/>
      <c r="V84" s="12"/>
      <c r="W84" s="12"/>
      <c r="X84" s="12">
        <v>1231</v>
      </c>
      <c r="Y84" s="12">
        <v>515</v>
      </c>
      <c r="Z84" s="12">
        <v>716</v>
      </c>
      <c r="AA84" s="20"/>
      <c r="AB84" s="12">
        <v>2017</v>
      </c>
      <c r="AC84" s="12" t="s">
        <v>717</v>
      </c>
      <c r="AD84" s="12"/>
      <c r="AE84" s="12"/>
      <c r="AF84" s="12"/>
      <c r="AG84" s="12">
        <v>26</v>
      </c>
      <c r="AH84" s="12">
        <v>14</v>
      </c>
      <c r="AI84" s="12">
        <v>12</v>
      </c>
      <c r="AJ84" s="20"/>
      <c r="AK84" s="12">
        <v>2018</v>
      </c>
      <c r="AL84" s="12" t="s">
        <v>718</v>
      </c>
      <c r="AM84" s="12"/>
      <c r="AN84" s="12"/>
      <c r="AO84" s="12"/>
      <c r="AP84" s="12">
        <v>12341</v>
      </c>
      <c r="AQ84" s="12">
        <v>5100</v>
      </c>
      <c r="AR84" s="12">
        <v>7241</v>
      </c>
      <c r="AS84" s="20"/>
      <c r="AT84" s="12">
        <v>2019</v>
      </c>
      <c r="AU84" s="12" t="s">
        <v>719</v>
      </c>
      <c r="AV84" s="12" t="s">
        <v>105</v>
      </c>
      <c r="AW84" s="12"/>
      <c r="AX84" s="12"/>
      <c r="AY84" s="12">
        <v>21</v>
      </c>
      <c r="AZ84" s="12">
        <v>21</v>
      </c>
      <c r="BA84" s="12"/>
      <c r="BB84" s="20"/>
      <c r="BC84" s="8">
        <v>2020</v>
      </c>
      <c r="BD84" s="11" t="s">
        <v>720</v>
      </c>
      <c r="BE84" s="11"/>
      <c r="BF84" s="11"/>
      <c r="BG84" s="11"/>
      <c r="BH84" s="11">
        <v>32</v>
      </c>
      <c r="BI84" s="11">
        <v>12</v>
      </c>
      <c r="BJ84" s="11">
        <v>20</v>
      </c>
      <c r="BK84" s="8"/>
      <c r="BL84" s="8"/>
      <c r="BM84" s="8"/>
      <c r="BN84" s="8"/>
      <c r="BO84" s="8"/>
    </row>
    <row r="85" spans="1:67">
      <c r="A85" s="8"/>
      <c r="B85" s="8"/>
      <c r="C85" s="8"/>
      <c r="D85" s="8"/>
      <c r="E85" s="8"/>
      <c r="F85" s="8"/>
      <c r="G85" s="8"/>
      <c r="H85" s="8"/>
      <c r="I85" s="14"/>
      <c r="J85" s="8"/>
      <c r="K85" s="8"/>
      <c r="L85" s="8"/>
      <c r="M85" s="8"/>
      <c r="N85" s="8"/>
      <c r="O85" s="8"/>
      <c r="P85" s="8"/>
      <c r="Q85" s="8"/>
      <c r="R85" s="20"/>
      <c r="S85" s="12">
        <v>2016</v>
      </c>
      <c r="T85" s="12" t="s">
        <v>721</v>
      </c>
      <c r="U85" s="12"/>
      <c r="V85" s="12"/>
      <c r="W85" s="12"/>
      <c r="X85" s="12">
        <v>96</v>
      </c>
      <c r="Y85" s="12">
        <v>75</v>
      </c>
      <c r="Z85" s="12">
        <v>21</v>
      </c>
      <c r="AA85" s="20"/>
      <c r="AB85" s="12">
        <v>2017</v>
      </c>
      <c r="AC85" s="12" t="s">
        <v>722</v>
      </c>
      <c r="AD85" s="12"/>
      <c r="AE85" s="12"/>
      <c r="AF85" s="12"/>
      <c r="AG85" s="12">
        <v>12</v>
      </c>
      <c r="AH85" s="12">
        <v>12</v>
      </c>
      <c r="AI85" s="12"/>
      <c r="AJ85" s="20"/>
      <c r="AK85" s="12">
        <v>2018</v>
      </c>
      <c r="AL85" s="12" t="s">
        <v>203</v>
      </c>
      <c r="AM85" s="12" t="s">
        <v>58</v>
      </c>
      <c r="AN85" s="12"/>
      <c r="AO85" s="12"/>
      <c r="AP85" s="12">
        <v>61</v>
      </c>
      <c r="AQ85" s="12">
        <v>61</v>
      </c>
      <c r="AR85" s="12"/>
      <c r="AS85" s="20"/>
      <c r="AT85" s="12">
        <v>2019</v>
      </c>
      <c r="AU85" s="12" t="s">
        <v>723</v>
      </c>
      <c r="AV85" s="12" t="s">
        <v>577</v>
      </c>
      <c r="AW85" s="12"/>
      <c r="AX85" s="12"/>
      <c r="AY85" s="12">
        <v>20</v>
      </c>
      <c r="AZ85" s="12">
        <v>20</v>
      </c>
      <c r="BA85" s="12"/>
      <c r="BB85" s="20"/>
      <c r="BC85" s="8">
        <v>2020</v>
      </c>
      <c r="BD85" s="11" t="s">
        <v>724</v>
      </c>
      <c r="BE85" s="11"/>
      <c r="BF85" s="11"/>
      <c r="BG85" s="11"/>
      <c r="BH85" s="11">
        <v>120</v>
      </c>
      <c r="BI85" s="11">
        <v>120</v>
      </c>
      <c r="BJ85" s="11"/>
      <c r="BK85" s="8"/>
      <c r="BL85" s="8"/>
      <c r="BM85" s="8"/>
      <c r="BN85" s="8"/>
      <c r="BO85" s="8"/>
    </row>
    <row r="86" spans="1:67">
      <c r="A86" s="8"/>
      <c r="B86" s="8"/>
      <c r="C86" s="8"/>
      <c r="D86" s="8"/>
      <c r="E86" s="8"/>
      <c r="F86" s="8"/>
      <c r="G86" s="8"/>
      <c r="H86" s="8"/>
      <c r="I86" s="14"/>
      <c r="J86" s="8"/>
      <c r="K86" s="8"/>
      <c r="L86" s="8"/>
      <c r="M86" s="8"/>
      <c r="N86" s="8"/>
      <c r="O86" s="8"/>
      <c r="P86" s="8"/>
      <c r="Q86" s="8"/>
      <c r="R86" s="20"/>
      <c r="S86" s="12">
        <v>2016</v>
      </c>
      <c r="T86" s="12" t="s">
        <v>725</v>
      </c>
      <c r="U86" s="12" t="s">
        <v>726</v>
      </c>
      <c r="V86" s="12" t="s">
        <v>914</v>
      </c>
      <c r="W86" s="12"/>
      <c r="X86" s="12">
        <v>20</v>
      </c>
      <c r="Y86" s="12"/>
      <c r="Z86" s="12">
        <v>20</v>
      </c>
      <c r="AA86" s="21"/>
      <c r="AB86" s="12">
        <v>2017</v>
      </c>
      <c r="AC86" s="12" t="s">
        <v>727</v>
      </c>
      <c r="AD86" s="12"/>
      <c r="AE86" s="12"/>
      <c r="AF86" s="12"/>
      <c r="AG86" s="12">
        <v>25</v>
      </c>
      <c r="AH86" s="12">
        <v>6</v>
      </c>
      <c r="AI86" s="12">
        <v>19</v>
      </c>
      <c r="AJ86" s="20"/>
      <c r="AK86" s="12">
        <v>2018</v>
      </c>
      <c r="AL86" s="12" t="s">
        <v>728</v>
      </c>
      <c r="AM86" s="12" t="s">
        <v>257</v>
      </c>
      <c r="AN86" s="12"/>
      <c r="AO86" s="12"/>
      <c r="AP86" s="12">
        <v>14</v>
      </c>
      <c r="AQ86" s="12">
        <v>14</v>
      </c>
      <c r="AR86" s="12"/>
      <c r="AS86" s="20"/>
      <c r="AT86" s="12">
        <v>2019</v>
      </c>
      <c r="AU86" s="12" t="s">
        <v>729</v>
      </c>
      <c r="AV86" s="12" t="s">
        <v>251</v>
      </c>
      <c r="AW86" s="12"/>
      <c r="AX86" s="12"/>
      <c r="AY86" s="12">
        <v>15</v>
      </c>
      <c r="AZ86" s="12">
        <v>15</v>
      </c>
      <c r="BA86" s="12"/>
      <c r="BB86" s="20"/>
      <c r="BC86" s="8">
        <v>2020</v>
      </c>
      <c r="BD86" s="11" t="s">
        <v>730</v>
      </c>
      <c r="BE86" s="11"/>
      <c r="BF86" s="12" t="s">
        <v>914</v>
      </c>
      <c r="BG86" s="11"/>
      <c r="BH86" s="11">
        <v>17</v>
      </c>
      <c r="BI86" s="11">
        <v>17</v>
      </c>
      <c r="BJ86" s="11"/>
      <c r="BK86" s="8"/>
      <c r="BL86" s="8"/>
      <c r="BM86" s="8"/>
      <c r="BN86" s="8"/>
      <c r="BO86" s="8"/>
    </row>
    <row r="87" spans="1:67">
      <c r="A87" s="8"/>
      <c r="B87" s="8"/>
      <c r="C87" s="8"/>
      <c r="D87" s="8"/>
      <c r="E87" s="8"/>
      <c r="F87" s="8"/>
      <c r="G87" s="8"/>
      <c r="H87" s="8"/>
      <c r="I87" s="14"/>
      <c r="J87" s="8"/>
      <c r="K87" s="8"/>
      <c r="L87" s="8"/>
      <c r="M87" s="8"/>
      <c r="N87" s="8"/>
      <c r="O87" s="8"/>
      <c r="P87" s="8"/>
      <c r="Q87" s="8"/>
      <c r="R87" s="20"/>
      <c r="S87" s="12">
        <v>2016</v>
      </c>
      <c r="T87" s="12" t="s">
        <v>731</v>
      </c>
      <c r="U87" s="12" t="s">
        <v>732</v>
      </c>
      <c r="V87" s="12"/>
      <c r="W87" s="12"/>
      <c r="X87" s="12">
        <v>8</v>
      </c>
      <c r="Y87" s="12"/>
      <c r="Z87" s="12">
        <v>8</v>
      </c>
      <c r="AA87" s="20"/>
      <c r="AB87" s="12">
        <v>2017</v>
      </c>
      <c r="AC87" s="12" t="s">
        <v>733</v>
      </c>
      <c r="AD87" s="12" t="s">
        <v>257</v>
      </c>
      <c r="AE87" s="12"/>
      <c r="AF87" s="12"/>
      <c r="AG87" s="12">
        <v>14</v>
      </c>
      <c r="AH87" s="12"/>
      <c r="AI87" s="12">
        <v>14</v>
      </c>
      <c r="AJ87" s="20"/>
      <c r="AK87" s="12">
        <v>2018</v>
      </c>
      <c r="AL87" s="12" t="s">
        <v>734</v>
      </c>
      <c r="AM87" s="12" t="s">
        <v>167</v>
      </c>
      <c r="AN87" s="12"/>
      <c r="AO87" s="12"/>
      <c r="AP87" s="12">
        <v>17</v>
      </c>
      <c r="AQ87" s="12">
        <v>17</v>
      </c>
      <c r="AR87" s="12"/>
      <c r="AS87" s="20"/>
      <c r="AT87" s="12">
        <v>2019</v>
      </c>
      <c r="AU87" s="12" t="s">
        <v>735</v>
      </c>
      <c r="AV87" s="12" t="s">
        <v>257</v>
      </c>
      <c r="AW87" s="12"/>
      <c r="AX87" s="12"/>
      <c r="AY87" s="12">
        <v>26</v>
      </c>
      <c r="AZ87" s="12">
        <v>26</v>
      </c>
      <c r="BA87" s="12"/>
      <c r="BB87" s="20"/>
      <c r="BC87" s="8">
        <v>2020</v>
      </c>
      <c r="BD87" s="11" t="s">
        <v>736</v>
      </c>
      <c r="BE87" s="11"/>
      <c r="BF87" s="11"/>
      <c r="BG87" s="11"/>
      <c r="BH87" s="11">
        <v>50</v>
      </c>
      <c r="BI87" s="11">
        <v>50</v>
      </c>
      <c r="BJ87" s="11"/>
      <c r="BK87" s="8"/>
      <c r="BL87" s="8"/>
      <c r="BM87" s="8"/>
      <c r="BN87" s="8"/>
      <c r="BO87" s="8"/>
    </row>
    <row r="88" spans="1:67">
      <c r="A88" s="8"/>
      <c r="B88" s="8"/>
      <c r="C88" s="8"/>
      <c r="D88" s="8"/>
      <c r="E88" s="8"/>
      <c r="F88" s="8"/>
      <c r="G88" s="8"/>
      <c r="H88" s="8"/>
      <c r="I88" s="14"/>
      <c r="J88" s="8"/>
      <c r="K88" s="8"/>
      <c r="L88" s="8"/>
      <c r="M88" s="8"/>
      <c r="N88" s="8"/>
      <c r="O88" s="8"/>
      <c r="P88" s="8"/>
      <c r="Q88" s="8"/>
      <c r="R88" s="20"/>
      <c r="S88" s="12">
        <v>2016</v>
      </c>
      <c r="T88" s="12" t="s">
        <v>737</v>
      </c>
      <c r="U88" s="12" t="s">
        <v>738</v>
      </c>
      <c r="V88" s="12"/>
      <c r="W88" s="12"/>
      <c r="X88" s="12">
        <v>14</v>
      </c>
      <c r="Y88" s="12">
        <v>14</v>
      </c>
      <c r="Z88" s="12"/>
      <c r="AA88" s="20"/>
      <c r="AB88" s="12">
        <v>2017</v>
      </c>
      <c r="AC88" s="12" t="s">
        <v>739</v>
      </c>
      <c r="AD88" s="12" t="s">
        <v>167</v>
      </c>
      <c r="AE88" s="12"/>
      <c r="AF88" s="12"/>
      <c r="AG88" s="12">
        <v>16</v>
      </c>
      <c r="AH88" s="12">
        <v>16</v>
      </c>
      <c r="AI88" s="12"/>
      <c r="AJ88" s="20"/>
      <c r="AK88" s="12">
        <v>2018</v>
      </c>
      <c r="AL88" s="12" t="s">
        <v>740</v>
      </c>
      <c r="AM88" s="12" t="s">
        <v>741</v>
      </c>
      <c r="AN88" s="12" t="s">
        <v>914</v>
      </c>
      <c r="AO88" s="12"/>
      <c r="AP88" s="12">
        <v>20</v>
      </c>
      <c r="AQ88" s="12">
        <v>20</v>
      </c>
      <c r="AR88" s="12"/>
      <c r="AS88" s="21"/>
      <c r="AT88" s="12">
        <v>2019</v>
      </c>
      <c r="AU88" s="12" t="s">
        <v>62</v>
      </c>
      <c r="AV88" s="12" t="s">
        <v>167</v>
      </c>
      <c r="AW88" s="12"/>
      <c r="AX88" s="12"/>
      <c r="AY88" s="12">
        <v>33</v>
      </c>
      <c r="AZ88" s="12">
        <v>33</v>
      </c>
      <c r="BA88" s="12"/>
      <c r="BB88" s="20"/>
      <c r="BC88" s="8">
        <v>2020</v>
      </c>
      <c r="BD88" s="11" t="s">
        <v>742</v>
      </c>
      <c r="BE88" s="11"/>
      <c r="BF88" s="12" t="s">
        <v>914</v>
      </c>
      <c r="BG88" s="11"/>
      <c r="BH88" s="11">
        <v>60</v>
      </c>
      <c r="BI88" s="11"/>
      <c r="BJ88" s="11">
        <v>60</v>
      </c>
      <c r="BK88" s="8"/>
      <c r="BL88" s="8"/>
      <c r="BM88" s="8"/>
      <c r="BN88" s="8"/>
      <c r="BO88" s="8"/>
    </row>
    <row r="89" spans="1:67">
      <c r="A89" s="8"/>
      <c r="B89" s="9"/>
      <c r="C89" s="9"/>
      <c r="D89" s="9"/>
      <c r="E89" s="9"/>
      <c r="F89" s="9"/>
      <c r="G89" s="9"/>
      <c r="H89" s="9"/>
      <c r="I89" s="16"/>
      <c r="J89" s="9"/>
      <c r="K89" s="9"/>
      <c r="L89" s="9"/>
      <c r="M89" s="9"/>
      <c r="N89" s="9"/>
      <c r="O89" s="8"/>
      <c r="P89" s="8"/>
      <c r="Q89" s="8"/>
      <c r="R89" s="20"/>
      <c r="S89" s="12">
        <v>2016</v>
      </c>
      <c r="T89" s="12" t="s">
        <v>743</v>
      </c>
      <c r="U89" s="12" t="s">
        <v>744</v>
      </c>
      <c r="V89" s="12"/>
      <c r="W89" s="12"/>
      <c r="X89" s="12">
        <v>49</v>
      </c>
      <c r="Y89" s="12">
        <v>49</v>
      </c>
      <c r="Z89" s="12"/>
      <c r="AA89" s="20"/>
      <c r="AB89" s="12">
        <v>2017</v>
      </c>
      <c r="AC89" s="12" t="s">
        <v>745</v>
      </c>
      <c r="AD89" s="12"/>
      <c r="AE89" s="12"/>
      <c r="AF89" s="12"/>
      <c r="AG89" s="12">
        <v>25</v>
      </c>
      <c r="AH89" s="12">
        <v>15</v>
      </c>
      <c r="AI89" s="12">
        <v>10</v>
      </c>
      <c r="AJ89" s="20"/>
      <c r="AK89" s="12">
        <v>2018</v>
      </c>
      <c r="AL89" s="12" t="s">
        <v>746</v>
      </c>
      <c r="AM89" s="12"/>
      <c r="AN89" s="12"/>
      <c r="AO89" s="12"/>
      <c r="AP89" s="12">
        <v>27</v>
      </c>
      <c r="AQ89" s="12">
        <v>15</v>
      </c>
      <c r="AR89" s="12">
        <v>12</v>
      </c>
      <c r="AS89" s="20"/>
      <c r="AT89" s="12">
        <v>2019</v>
      </c>
      <c r="AU89" s="12" t="s">
        <v>747</v>
      </c>
      <c r="AV89" s="12" t="s">
        <v>167</v>
      </c>
      <c r="AW89" s="12"/>
      <c r="AX89" s="12"/>
      <c r="AY89" s="12">
        <v>30</v>
      </c>
      <c r="AZ89" s="12">
        <v>30</v>
      </c>
      <c r="BA89" s="12"/>
      <c r="BB89" s="20"/>
      <c r="BC89" s="8">
        <v>2020</v>
      </c>
      <c r="BD89" s="11" t="s">
        <v>396</v>
      </c>
      <c r="BE89" s="11"/>
      <c r="BF89" s="11"/>
      <c r="BG89" s="11"/>
      <c r="BH89" s="11">
        <v>11</v>
      </c>
      <c r="BI89" s="11">
        <v>11</v>
      </c>
      <c r="BJ89" s="11"/>
      <c r="BK89" s="8"/>
      <c r="BL89" s="8"/>
      <c r="BM89" s="8"/>
      <c r="BN89" s="8"/>
      <c r="BO89" s="8"/>
    </row>
    <row r="90" spans="1:67">
      <c r="A90" s="9"/>
      <c r="B90" s="8"/>
      <c r="C90" s="8"/>
      <c r="D90" s="8"/>
      <c r="E90" s="8"/>
      <c r="F90" s="8"/>
      <c r="G90" s="8"/>
      <c r="H90" s="8"/>
      <c r="I90" s="14"/>
      <c r="J90" s="8"/>
      <c r="K90" s="8"/>
      <c r="L90" s="8"/>
      <c r="M90" s="8"/>
      <c r="N90" s="8"/>
      <c r="O90" s="8"/>
      <c r="P90" s="8"/>
      <c r="Q90" s="8"/>
      <c r="R90" s="20"/>
      <c r="S90" s="12">
        <v>2016</v>
      </c>
      <c r="T90" s="12" t="s">
        <v>299</v>
      </c>
      <c r="U90" s="12"/>
      <c r="V90" s="12"/>
      <c r="W90" s="12"/>
      <c r="X90" s="12">
        <v>30</v>
      </c>
      <c r="Y90" s="12">
        <v>19</v>
      </c>
      <c r="Z90" s="12">
        <v>11</v>
      </c>
      <c r="AA90" s="20"/>
      <c r="AB90" s="12">
        <v>2017</v>
      </c>
      <c r="AC90" s="12" t="s">
        <v>748</v>
      </c>
      <c r="AD90" s="12" t="s">
        <v>749</v>
      </c>
      <c r="AE90" s="12" t="s">
        <v>914</v>
      </c>
      <c r="AF90" s="12"/>
      <c r="AG90" s="12">
        <v>20</v>
      </c>
      <c r="AH90" s="12">
        <v>20</v>
      </c>
      <c r="AI90" s="12"/>
      <c r="AJ90" s="21"/>
      <c r="AK90" s="12">
        <v>2018</v>
      </c>
      <c r="AL90" s="12" t="s">
        <v>750</v>
      </c>
      <c r="AM90" s="12" t="s">
        <v>751</v>
      </c>
      <c r="AN90" s="12"/>
      <c r="AO90" s="12"/>
      <c r="AP90" s="12">
        <v>12</v>
      </c>
      <c r="AQ90" s="12">
        <v>12</v>
      </c>
      <c r="AR90" s="12"/>
      <c r="AS90" s="20"/>
      <c r="AT90" s="12">
        <v>2019</v>
      </c>
      <c r="AU90" s="12" t="s">
        <v>472</v>
      </c>
      <c r="AV90" s="12" t="s">
        <v>752</v>
      </c>
      <c r="AW90" s="12"/>
      <c r="AX90" s="12"/>
      <c r="AY90" s="12">
        <v>23</v>
      </c>
      <c r="AZ90" s="12">
        <v>23</v>
      </c>
      <c r="BA90" s="12"/>
      <c r="BB90" s="20"/>
      <c r="BC90" s="8">
        <v>2020</v>
      </c>
      <c r="BD90" s="11" t="s">
        <v>753</v>
      </c>
      <c r="BE90" s="11"/>
      <c r="BF90" s="11"/>
      <c r="BG90" s="11"/>
      <c r="BH90" s="11">
        <v>10</v>
      </c>
      <c r="BI90" s="11">
        <v>8</v>
      </c>
      <c r="BJ90" s="11">
        <v>2</v>
      </c>
      <c r="BK90" s="8"/>
      <c r="BL90" s="8"/>
      <c r="BM90" s="8"/>
      <c r="BN90" s="8"/>
      <c r="BO90" s="8"/>
    </row>
    <row r="91" spans="1:67">
      <c r="A91" s="9"/>
      <c r="B91" s="8"/>
      <c r="C91" s="8"/>
      <c r="D91" s="8"/>
      <c r="E91" s="8"/>
      <c r="F91" s="8"/>
      <c r="G91" s="8"/>
      <c r="H91" s="8"/>
      <c r="I91" s="14"/>
      <c r="J91" s="8"/>
      <c r="K91" s="8"/>
      <c r="L91" s="8"/>
      <c r="M91" s="8"/>
      <c r="N91" s="8"/>
      <c r="O91" s="8"/>
      <c r="P91" s="8"/>
      <c r="Q91" s="8"/>
      <c r="R91" s="20"/>
      <c r="S91" s="12">
        <v>2016</v>
      </c>
      <c r="T91" s="12" t="s">
        <v>754</v>
      </c>
      <c r="U91" s="12"/>
      <c r="V91" s="12"/>
      <c r="W91" s="12"/>
      <c r="X91" s="12">
        <v>192</v>
      </c>
      <c r="Y91" s="12">
        <v>172</v>
      </c>
      <c r="Z91" s="12">
        <v>20</v>
      </c>
      <c r="AA91" s="20"/>
      <c r="AB91" s="12">
        <v>2017</v>
      </c>
      <c r="AC91" s="12" t="s">
        <v>755</v>
      </c>
      <c r="AD91" s="12"/>
      <c r="AE91" s="12"/>
      <c r="AF91" s="12"/>
      <c r="AG91" s="12">
        <v>10</v>
      </c>
      <c r="AH91" s="12">
        <v>9</v>
      </c>
      <c r="AI91" s="12">
        <v>1</v>
      </c>
      <c r="AJ91" s="20"/>
      <c r="AK91" s="12">
        <v>2018</v>
      </c>
      <c r="AL91" s="12" t="s">
        <v>756</v>
      </c>
      <c r="AM91" s="12"/>
      <c r="AN91" s="12"/>
      <c r="AO91" s="12"/>
      <c r="AP91" s="12">
        <v>10</v>
      </c>
      <c r="AQ91" s="12">
        <v>6</v>
      </c>
      <c r="AR91" s="12">
        <v>4</v>
      </c>
      <c r="AS91" s="20"/>
      <c r="AT91" s="12">
        <v>2019</v>
      </c>
      <c r="AU91" s="12" t="s">
        <v>757</v>
      </c>
      <c r="AV91" s="12" t="s">
        <v>758</v>
      </c>
      <c r="AW91" s="12"/>
      <c r="AX91" s="12"/>
      <c r="AY91" s="12">
        <v>24</v>
      </c>
      <c r="AZ91" s="12">
        <v>24</v>
      </c>
      <c r="BA91" s="12"/>
      <c r="BB91" s="20"/>
      <c r="BC91" s="8">
        <v>2020</v>
      </c>
      <c r="BD91" s="11" t="s">
        <v>759</v>
      </c>
      <c r="BE91" s="11"/>
      <c r="BF91" s="11"/>
      <c r="BG91" s="11"/>
      <c r="BH91" s="11">
        <v>14</v>
      </c>
      <c r="BI91" s="26">
        <v>14</v>
      </c>
      <c r="BJ91" s="26"/>
      <c r="BK91" s="8"/>
      <c r="BL91" s="8"/>
      <c r="BM91" s="8"/>
      <c r="BN91" s="8"/>
      <c r="BO91" s="8"/>
    </row>
    <row r="92" spans="1:67">
      <c r="A92" s="8"/>
      <c r="B92" s="8"/>
      <c r="C92" s="8"/>
      <c r="D92" s="8"/>
      <c r="E92" s="8"/>
      <c r="F92" s="8"/>
      <c r="G92" s="8"/>
      <c r="H92" s="8"/>
      <c r="I92" s="14"/>
      <c r="J92" s="8"/>
      <c r="K92" s="8"/>
      <c r="L92" s="8"/>
      <c r="M92" s="8"/>
      <c r="N92" s="8"/>
      <c r="O92" s="8"/>
      <c r="P92" s="8"/>
      <c r="Q92" s="8"/>
      <c r="R92" s="20"/>
      <c r="S92" s="12">
        <v>2016</v>
      </c>
      <c r="T92" s="12" t="s">
        <v>760</v>
      </c>
      <c r="U92" s="12"/>
      <c r="V92" s="12"/>
      <c r="W92" s="12"/>
      <c r="X92" s="12">
        <v>183</v>
      </c>
      <c r="Y92" s="12">
        <v>90</v>
      </c>
      <c r="Z92" s="12">
        <v>93</v>
      </c>
      <c r="AA92" s="20"/>
      <c r="AB92" s="12">
        <v>2017</v>
      </c>
      <c r="AC92" s="12" t="s">
        <v>571</v>
      </c>
      <c r="AD92" s="12"/>
      <c r="AE92" s="12"/>
      <c r="AF92" s="12"/>
      <c r="AG92" s="12">
        <v>117</v>
      </c>
      <c r="AH92" s="12">
        <v>57</v>
      </c>
      <c r="AI92" s="12">
        <v>60</v>
      </c>
      <c r="AJ92" s="20"/>
      <c r="AK92" s="12">
        <v>2018</v>
      </c>
      <c r="AL92" s="12" t="s">
        <v>566</v>
      </c>
      <c r="AM92" s="12" t="s">
        <v>761</v>
      </c>
      <c r="AN92" s="12"/>
      <c r="AO92" s="12"/>
      <c r="AP92" s="12">
        <v>13</v>
      </c>
      <c r="AQ92" s="12">
        <v>13</v>
      </c>
      <c r="AR92" s="12"/>
      <c r="AS92" s="20"/>
      <c r="AT92" s="12">
        <v>2019</v>
      </c>
      <c r="AU92" s="12" t="s">
        <v>762</v>
      </c>
      <c r="AV92" s="12" t="s">
        <v>61</v>
      </c>
      <c r="AW92" s="12"/>
      <c r="AX92" s="12"/>
      <c r="AY92" s="12">
        <v>16</v>
      </c>
      <c r="AZ92" s="12">
        <v>16</v>
      </c>
      <c r="BA92" s="12"/>
      <c r="BB92" s="20"/>
      <c r="BC92" s="8">
        <v>2020</v>
      </c>
      <c r="BD92" s="11" t="s">
        <v>569</v>
      </c>
      <c r="BE92" s="11"/>
      <c r="BF92" s="11"/>
      <c r="BG92" s="11"/>
      <c r="BH92" s="11">
        <v>17</v>
      </c>
      <c r="BI92" s="26">
        <v>17</v>
      </c>
      <c r="BJ92" s="26"/>
      <c r="BK92" s="8"/>
      <c r="BL92" s="8"/>
      <c r="BM92" s="8"/>
      <c r="BN92" s="8"/>
      <c r="BO92" s="8"/>
    </row>
    <row r="93" spans="1:67">
      <c r="A93" s="8"/>
      <c r="B93" s="8"/>
      <c r="C93" s="8"/>
      <c r="D93" s="8"/>
      <c r="E93" s="8"/>
      <c r="F93" s="8"/>
      <c r="G93" s="8"/>
      <c r="H93" s="8"/>
      <c r="I93" s="14"/>
      <c r="J93" s="8"/>
      <c r="K93" s="8"/>
      <c r="L93" s="8"/>
      <c r="M93" s="8"/>
      <c r="N93" s="8"/>
      <c r="O93" s="8"/>
      <c r="P93" s="8"/>
      <c r="Q93" s="8"/>
      <c r="R93" s="20"/>
      <c r="S93" s="12">
        <v>2016</v>
      </c>
      <c r="T93" s="12" t="s">
        <v>340</v>
      </c>
      <c r="U93" s="12"/>
      <c r="V93" s="12"/>
      <c r="W93" s="12"/>
      <c r="X93" s="12">
        <v>189</v>
      </c>
      <c r="Y93" s="12">
        <v>119</v>
      </c>
      <c r="Z93" s="12">
        <v>70</v>
      </c>
      <c r="AA93" s="20"/>
      <c r="AB93" s="12">
        <v>2017</v>
      </c>
      <c r="AC93" s="12" t="s">
        <v>763</v>
      </c>
      <c r="AD93" s="12"/>
      <c r="AE93" s="12"/>
      <c r="AF93" s="12"/>
      <c r="AG93" s="12">
        <v>60</v>
      </c>
      <c r="AH93" s="12">
        <v>28</v>
      </c>
      <c r="AI93" s="12">
        <v>32</v>
      </c>
      <c r="AJ93" s="20"/>
      <c r="AK93" s="12">
        <v>2018</v>
      </c>
      <c r="AL93" s="12" t="s">
        <v>341</v>
      </c>
      <c r="AM93" s="12" t="s">
        <v>764</v>
      </c>
      <c r="AN93" s="12"/>
      <c r="AO93" s="12"/>
      <c r="AP93" s="12">
        <v>13</v>
      </c>
      <c r="AQ93" s="12">
        <v>13</v>
      </c>
      <c r="AR93" s="12"/>
      <c r="AS93" s="20"/>
      <c r="AT93" s="12">
        <v>2019</v>
      </c>
      <c r="AU93" s="12" t="s">
        <v>765</v>
      </c>
      <c r="AV93" s="12" t="s">
        <v>766</v>
      </c>
      <c r="AW93" s="12"/>
      <c r="AX93" s="12"/>
      <c r="AY93" s="12">
        <v>20</v>
      </c>
      <c r="AZ93" s="12">
        <v>20</v>
      </c>
      <c r="BA93" s="12"/>
      <c r="BB93" s="20"/>
      <c r="BC93" s="8">
        <v>2020</v>
      </c>
      <c r="BD93" s="11" t="s">
        <v>767</v>
      </c>
      <c r="BE93" s="11"/>
      <c r="BF93" s="11"/>
      <c r="BG93" s="11"/>
      <c r="BH93" s="11">
        <v>13</v>
      </c>
      <c r="BI93" s="26">
        <v>13</v>
      </c>
      <c r="BJ93" s="26"/>
      <c r="BK93" s="8"/>
      <c r="BL93" s="8"/>
      <c r="BM93" s="8"/>
      <c r="BN93" s="8"/>
      <c r="BO93" s="8"/>
    </row>
    <row r="94" spans="1:67">
      <c r="A94" s="8"/>
      <c r="B94" s="8"/>
      <c r="C94" s="8"/>
      <c r="D94" s="8"/>
      <c r="E94" s="8"/>
      <c r="F94" s="8"/>
      <c r="G94" s="8"/>
      <c r="H94" s="8"/>
      <c r="I94" s="14"/>
      <c r="J94" s="8"/>
      <c r="K94" s="8"/>
      <c r="L94" s="8"/>
      <c r="M94" s="8"/>
      <c r="N94" s="8"/>
      <c r="O94" s="8"/>
      <c r="P94" s="8"/>
      <c r="Q94" s="8"/>
      <c r="R94" s="20"/>
      <c r="S94" s="12">
        <v>2016</v>
      </c>
      <c r="T94" s="12" t="s">
        <v>568</v>
      </c>
      <c r="U94" s="12"/>
      <c r="V94" s="12"/>
      <c r="W94" s="12"/>
      <c r="X94" s="12">
        <v>150</v>
      </c>
      <c r="Y94" s="12"/>
      <c r="Z94" s="12">
        <v>150</v>
      </c>
      <c r="AA94" s="20"/>
      <c r="AB94" s="12">
        <v>2017</v>
      </c>
      <c r="AC94" s="12" t="s">
        <v>768</v>
      </c>
      <c r="AD94" s="12"/>
      <c r="AE94" s="12"/>
      <c r="AF94" s="12"/>
      <c r="AG94" s="12">
        <v>721</v>
      </c>
      <c r="AH94" s="12">
        <v>356</v>
      </c>
      <c r="AI94" s="12">
        <v>365</v>
      </c>
      <c r="AJ94" s="20"/>
      <c r="AK94" s="12">
        <v>2018</v>
      </c>
      <c r="AL94" s="12" t="s">
        <v>769</v>
      </c>
      <c r="AM94" s="12"/>
      <c r="AN94" s="12"/>
      <c r="AO94" s="12"/>
      <c r="AP94" s="12">
        <v>1457</v>
      </c>
      <c r="AQ94" s="12">
        <v>665</v>
      </c>
      <c r="AR94" s="12">
        <v>792</v>
      </c>
      <c r="AS94" s="20"/>
      <c r="AT94" s="12">
        <v>2019</v>
      </c>
      <c r="AU94" s="12" t="s">
        <v>696</v>
      </c>
      <c r="AV94" s="12" t="s">
        <v>770</v>
      </c>
      <c r="AW94" s="12"/>
      <c r="AX94" s="12"/>
      <c r="AY94" s="12">
        <v>126</v>
      </c>
      <c r="AZ94" s="12">
        <v>126</v>
      </c>
      <c r="BA94" s="12"/>
      <c r="BB94" s="20"/>
      <c r="BC94" s="8">
        <v>2020</v>
      </c>
      <c r="BD94" s="11" t="s">
        <v>771</v>
      </c>
      <c r="BE94" s="11"/>
      <c r="BF94" s="11"/>
      <c r="BG94" s="11"/>
      <c r="BH94" s="11">
        <v>32</v>
      </c>
      <c r="BI94" s="11">
        <v>25</v>
      </c>
      <c r="BJ94" s="11">
        <v>7</v>
      </c>
      <c r="BK94" s="8"/>
      <c r="BL94" s="8"/>
      <c r="BM94" s="8"/>
      <c r="BN94" s="8"/>
      <c r="BO94" s="8"/>
    </row>
    <row r="95" spans="1:67">
      <c r="A95" s="8"/>
      <c r="B95" s="8"/>
      <c r="C95" s="8"/>
      <c r="D95" s="8"/>
      <c r="E95" s="8"/>
      <c r="F95" s="8"/>
      <c r="G95" s="8"/>
      <c r="H95" s="8"/>
      <c r="I95" s="14"/>
      <c r="J95" s="8"/>
      <c r="K95" s="8"/>
      <c r="L95" s="8"/>
      <c r="M95" s="8"/>
      <c r="N95" s="8"/>
      <c r="O95" s="8"/>
      <c r="P95" s="8"/>
      <c r="Q95" s="8"/>
      <c r="R95" s="20"/>
      <c r="S95" s="12">
        <v>2016</v>
      </c>
      <c r="T95" s="12" t="s">
        <v>772</v>
      </c>
      <c r="U95" s="12"/>
      <c r="V95" s="12"/>
      <c r="W95" s="12"/>
      <c r="X95" s="12">
        <v>134</v>
      </c>
      <c r="Y95" s="12">
        <v>63</v>
      </c>
      <c r="Z95" s="12">
        <v>71</v>
      </c>
      <c r="AA95" s="20"/>
      <c r="AB95" s="12">
        <v>2017</v>
      </c>
      <c r="AC95" s="12" t="s">
        <v>773</v>
      </c>
      <c r="AD95" s="12" t="s">
        <v>774</v>
      </c>
      <c r="AE95" s="12"/>
      <c r="AF95" s="12"/>
      <c r="AG95" s="12">
        <v>16</v>
      </c>
      <c r="AH95" s="12">
        <v>16</v>
      </c>
      <c r="AI95" s="12"/>
      <c r="AJ95" s="20"/>
      <c r="AK95" s="12">
        <v>2018</v>
      </c>
      <c r="AL95" s="12" t="s">
        <v>775</v>
      </c>
      <c r="AM95" s="12"/>
      <c r="AN95" s="12"/>
      <c r="AO95" s="12"/>
      <c r="AP95" s="12">
        <v>708</v>
      </c>
      <c r="AQ95" s="12">
        <v>665</v>
      </c>
      <c r="AR95" s="12">
        <v>43</v>
      </c>
      <c r="AS95" s="20"/>
      <c r="AT95" s="12">
        <v>2019</v>
      </c>
      <c r="AU95" s="12" t="s">
        <v>776</v>
      </c>
      <c r="AV95" s="12" t="s">
        <v>31</v>
      </c>
      <c r="AW95" s="12"/>
      <c r="AX95" s="12"/>
      <c r="AY95" s="12">
        <v>12</v>
      </c>
      <c r="AZ95" s="12">
        <v>12</v>
      </c>
      <c r="BA95" s="12"/>
      <c r="BB95" s="20"/>
      <c r="BC95" s="8">
        <v>2020</v>
      </c>
      <c r="BD95" s="11" t="s">
        <v>777</v>
      </c>
      <c r="BE95" s="11"/>
      <c r="BF95" s="11"/>
      <c r="BG95" s="11"/>
      <c r="BH95" s="11">
        <v>12</v>
      </c>
      <c r="BI95" s="11"/>
      <c r="BJ95" s="11">
        <v>12</v>
      </c>
      <c r="BK95" s="8"/>
      <c r="BL95" s="8"/>
      <c r="BM95" s="8"/>
      <c r="BN95" s="8"/>
      <c r="BO95" s="8"/>
    </row>
    <row r="96" spans="1:67">
      <c r="A96" s="8"/>
      <c r="B96" s="8"/>
      <c r="C96" s="8"/>
      <c r="D96" s="8"/>
      <c r="E96" s="8"/>
      <c r="F96" s="8"/>
      <c r="G96" s="8"/>
      <c r="H96" s="8"/>
      <c r="I96" s="14"/>
      <c r="J96" s="8"/>
      <c r="K96" s="8"/>
      <c r="L96" s="8"/>
      <c r="M96" s="8"/>
      <c r="N96" s="8"/>
      <c r="O96" s="8"/>
      <c r="P96" s="8"/>
      <c r="Q96" s="8"/>
      <c r="R96" s="20"/>
      <c r="S96" s="12">
        <v>2016</v>
      </c>
      <c r="T96" s="12" t="s">
        <v>387</v>
      </c>
      <c r="U96" s="12" t="s">
        <v>778</v>
      </c>
      <c r="V96" s="12" t="s">
        <v>914</v>
      </c>
      <c r="W96" s="12"/>
      <c r="X96" s="12">
        <v>107</v>
      </c>
      <c r="Y96" s="12">
        <v>107</v>
      </c>
      <c r="Z96" s="12"/>
      <c r="AA96" s="21"/>
      <c r="AB96" s="12">
        <v>2017</v>
      </c>
      <c r="AC96" s="12" t="s">
        <v>779</v>
      </c>
      <c r="AD96" s="12" t="s">
        <v>78</v>
      </c>
      <c r="AE96" s="12"/>
      <c r="AF96" s="12"/>
      <c r="AG96" s="12">
        <v>20</v>
      </c>
      <c r="AH96" s="12">
        <v>20</v>
      </c>
      <c r="AI96" s="12"/>
      <c r="AJ96" s="20"/>
      <c r="AK96" s="12">
        <v>2018</v>
      </c>
      <c r="AL96" s="12" t="s">
        <v>780</v>
      </c>
      <c r="AM96" s="12" t="s">
        <v>257</v>
      </c>
      <c r="AN96" s="12"/>
      <c r="AO96" s="12"/>
      <c r="AP96" s="12">
        <v>11</v>
      </c>
      <c r="AQ96" s="12">
        <v>11</v>
      </c>
      <c r="AR96" s="12"/>
      <c r="AS96" s="20"/>
      <c r="AT96" s="12">
        <v>2019</v>
      </c>
      <c r="AU96" s="12" t="s">
        <v>781</v>
      </c>
      <c r="AV96" s="12" t="s">
        <v>782</v>
      </c>
      <c r="AW96" s="12"/>
      <c r="AX96" s="12"/>
      <c r="AY96" s="12">
        <v>10</v>
      </c>
      <c r="AZ96" s="12">
        <v>10</v>
      </c>
      <c r="BA96" s="12"/>
      <c r="BB96" s="20"/>
      <c r="BC96" s="8">
        <v>2020</v>
      </c>
      <c r="BD96" s="11" t="s">
        <v>783</v>
      </c>
      <c r="BE96" s="11"/>
      <c r="BF96" s="11"/>
      <c r="BG96" s="11"/>
      <c r="BH96" s="11">
        <v>13</v>
      </c>
      <c r="BI96" s="11">
        <v>13</v>
      </c>
      <c r="BJ96" s="11"/>
      <c r="BK96" s="8"/>
      <c r="BL96" s="8"/>
      <c r="BM96" s="8"/>
      <c r="BN96" s="8"/>
      <c r="BO96" s="8"/>
    </row>
    <row r="97" spans="1:67">
      <c r="A97" s="8"/>
      <c r="B97" s="8"/>
      <c r="C97" s="8"/>
      <c r="D97" s="8"/>
      <c r="E97" s="8"/>
      <c r="F97" s="8"/>
      <c r="G97" s="8"/>
      <c r="H97" s="8"/>
      <c r="I97" s="14"/>
      <c r="J97" s="8"/>
      <c r="K97" s="8"/>
      <c r="L97" s="8"/>
      <c r="M97" s="8"/>
      <c r="N97" s="8"/>
      <c r="O97" s="8"/>
      <c r="P97" s="8"/>
      <c r="Q97" s="8"/>
      <c r="R97" s="20"/>
      <c r="S97" s="12">
        <v>2016</v>
      </c>
      <c r="T97" s="12" t="s">
        <v>784</v>
      </c>
      <c r="U97" s="12" t="s">
        <v>167</v>
      </c>
      <c r="V97" s="12"/>
      <c r="W97" s="12"/>
      <c r="X97" s="12">
        <v>10</v>
      </c>
      <c r="Y97" s="12">
        <v>10</v>
      </c>
      <c r="Z97" s="12"/>
      <c r="AA97" s="20"/>
      <c r="AB97" s="12">
        <v>2017</v>
      </c>
      <c r="AC97" s="12" t="s">
        <v>785</v>
      </c>
      <c r="AD97" s="12" t="s">
        <v>78</v>
      </c>
      <c r="AE97" s="12"/>
      <c r="AF97" s="12"/>
      <c r="AG97" s="12">
        <v>11</v>
      </c>
      <c r="AH97" s="12">
        <v>11</v>
      </c>
      <c r="AI97" s="12"/>
      <c r="AJ97" s="20"/>
      <c r="AK97" s="12">
        <v>2018</v>
      </c>
      <c r="AL97" s="12" t="s">
        <v>786</v>
      </c>
      <c r="AM97" s="12" t="s">
        <v>766</v>
      </c>
      <c r="AN97" s="12"/>
      <c r="AO97" s="12"/>
      <c r="AP97" s="12">
        <v>120</v>
      </c>
      <c r="AQ97" s="12">
        <v>120</v>
      </c>
      <c r="AR97" s="12"/>
      <c r="AS97" s="20"/>
      <c r="AT97" s="12">
        <v>2019</v>
      </c>
      <c r="AU97" s="12" t="s">
        <v>787</v>
      </c>
      <c r="AV97" s="12" t="s">
        <v>788</v>
      </c>
      <c r="AW97" s="12"/>
      <c r="AX97" s="12"/>
      <c r="AY97" s="12">
        <v>15</v>
      </c>
      <c r="AZ97" s="12">
        <v>15</v>
      </c>
      <c r="BA97" s="12"/>
      <c r="BB97" s="20"/>
      <c r="BC97" s="8">
        <v>2020</v>
      </c>
      <c r="BD97" s="11" t="s">
        <v>670</v>
      </c>
      <c r="BE97" s="11"/>
      <c r="BF97" s="11"/>
      <c r="BG97" s="11"/>
      <c r="BH97" s="11">
        <v>1543</v>
      </c>
      <c r="BI97" s="11">
        <v>788</v>
      </c>
      <c r="BJ97" s="11">
        <v>755</v>
      </c>
      <c r="BK97" s="8"/>
      <c r="BL97" s="8"/>
      <c r="BM97" s="8"/>
      <c r="BN97" s="8"/>
      <c r="BO97" s="8"/>
    </row>
    <row r="98" spans="1:67">
      <c r="A98" s="8"/>
      <c r="B98" s="8"/>
      <c r="C98" s="8"/>
      <c r="D98" s="8"/>
      <c r="E98" s="8"/>
      <c r="F98" s="8"/>
      <c r="G98" s="8"/>
      <c r="H98" s="8"/>
      <c r="I98" s="14"/>
      <c r="J98" s="8"/>
      <c r="K98" s="8"/>
      <c r="L98" s="8"/>
      <c r="M98" s="8"/>
      <c r="N98" s="8"/>
      <c r="O98" s="8"/>
      <c r="P98" s="8"/>
      <c r="Q98" s="8"/>
      <c r="R98" s="20"/>
      <c r="S98" s="12">
        <v>2016</v>
      </c>
      <c r="T98" s="12" t="s">
        <v>789</v>
      </c>
      <c r="U98" s="12" t="s">
        <v>790</v>
      </c>
      <c r="V98" s="12"/>
      <c r="W98" s="12"/>
      <c r="X98" s="12">
        <v>11</v>
      </c>
      <c r="Y98" s="12">
        <v>11</v>
      </c>
      <c r="Z98" s="12"/>
      <c r="AA98" s="20"/>
      <c r="AB98" s="12">
        <v>2017</v>
      </c>
      <c r="AC98" s="12" t="s">
        <v>791</v>
      </c>
      <c r="AD98" s="12" t="s">
        <v>31</v>
      </c>
      <c r="AE98" s="12"/>
      <c r="AF98" s="12"/>
      <c r="AG98" s="12">
        <v>19</v>
      </c>
      <c r="AH98" s="12">
        <v>19</v>
      </c>
      <c r="AI98" s="12"/>
      <c r="AJ98" s="20"/>
      <c r="AK98" s="12">
        <v>2018</v>
      </c>
      <c r="AL98" s="12" t="s">
        <v>546</v>
      </c>
      <c r="AM98" s="12"/>
      <c r="AN98" s="12"/>
      <c r="AO98" s="12"/>
      <c r="AP98" s="12">
        <v>90</v>
      </c>
      <c r="AQ98" s="12">
        <v>73</v>
      </c>
      <c r="AR98" s="12">
        <v>17</v>
      </c>
      <c r="AS98" s="20"/>
      <c r="AT98" s="12">
        <v>2019</v>
      </c>
      <c r="AU98" s="12" t="s">
        <v>792</v>
      </c>
      <c r="AV98" s="12"/>
      <c r="AW98" s="12"/>
      <c r="AX98" s="12"/>
      <c r="AY98" s="12">
        <v>1768</v>
      </c>
      <c r="AZ98" s="12">
        <v>871</v>
      </c>
      <c r="BA98" s="12">
        <v>897</v>
      </c>
      <c r="BB98" s="20"/>
      <c r="BC98" s="8">
        <v>2020</v>
      </c>
      <c r="BD98" s="11" t="s">
        <v>613</v>
      </c>
      <c r="BE98" s="11"/>
      <c r="BF98" s="11"/>
      <c r="BG98" s="11"/>
      <c r="BH98" s="11">
        <v>180</v>
      </c>
      <c r="BI98" s="11">
        <v>149</v>
      </c>
      <c r="BJ98" s="11">
        <v>31</v>
      </c>
      <c r="BK98" s="8"/>
      <c r="BL98" s="8"/>
      <c r="BM98" s="8"/>
      <c r="BN98" s="8"/>
      <c r="BO98" s="8"/>
    </row>
    <row r="99" spans="1:67">
      <c r="A99" s="8"/>
      <c r="B99" s="8"/>
      <c r="C99" s="8"/>
      <c r="D99" s="8"/>
      <c r="E99" s="8"/>
      <c r="F99" s="8"/>
      <c r="G99" s="8"/>
      <c r="H99" s="8"/>
      <c r="I99" s="14"/>
      <c r="J99" s="8"/>
      <c r="K99" s="8"/>
      <c r="L99" s="8"/>
      <c r="M99" s="8"/>
      <c r="N99" s="8"/>
      <c r="O99" s="8"/>
      <c r="P99" s="8"/>
      <c r="Q99" s="8"/>
      <c r="R99" s="20"/>
      <c r="S99" s="12">
        <v>2016</v>
      </c>
      <c r="T99" s="12" t="s">
        <v>793</v>
      </c>
      <c r="U99" s="12"/>
      <c r="V99" s="12"/>
      <c r="W99" s="12"/>
      <c r="X99" s="12">
        <v>24</v>
      </c>
      <c r="Y99" s="12">
        <v>12</v>
      </c>
      <c r="Z99" s="12">
        <v>12</v>
      </c>
      <c r="AA99" s="20"/>
      <c r="AB99" s="12">
        <v>2017</v>
      </c>
      <c r="AC99" s="12" t="s">
        <v>794</v>
      </c>
      <c r="AD99" s="12" t="s">
        <v>795</v>
      </c>
      <c r="AE99" s="12" t="s">
        <v>914</v>
      </c>
      <c r="AF99" s="12"/>
      <c r="AG99" s="12">
        <v>24</v>
      </c>
      <c r="AH99" s="12">
        <v>24</v>
      </c>
      <c r="AI99" s="12"/>
      <c r="AJ99" s="21"/>
      <c r="AK99" s="12">
        <v>2018</v>
      </c>
      <c r="AL99" s="12" t="s">
        <v>653</v>
      </c>
      <c r="AM99" s="12"/>
      <c r="AN99" s="12"/>
      <c r="AO99" s="12"/>
      <c r="AP99" s="12">
        <v>64</v>
      </c>
      <c r="AQ99" s="12">
        <v>30</v>
      </c>
      <c r="AR99" s="12">
        <v>34</v>
      </c>
      <c r="AS99" s="20"/>
      <c r="AT99" s="12">
        <v>2019</v>
      </c>
      <c r="AU99" s="12" t="s">
        <v>792</v>
      </c>
      <c r="AV99" s="12"/>
      <c r="AW99" s="12"/>
      <c r="AX99" s="12"/>
      <c r="AY99" s="12">
        <v>89</v>
      </c>
      <c r="AZ99" s="12">
        <v>45</v>
      </c>
      <c r="BA99" s="12">
        <v>44</v>
      </c>
      <c r="BB99" s="20"/>
      <c r="BC99" s="8">
        <v>2020</v>
      </c>
      <c r="BD99" s="11" t="s">
        <v>796</v>
      </c>
      <c r="BE99" s="11"/>
      <c r="BF99" s="11"/>
      <c r="BG99" s="11"/>
      <c r="BH99" s="11">
        <v>164</v>
      </c>
      <c r="BI99" s="11">
        <v>95</v>
      </c>
      <c r="BJ99" s="11">
        <v>69</v>
      </c>
      <c r="BK99" s="8"/>
      <c r="BL99" s="8"/>
      <c r="BM99" s="10"/>
      <c r="BN99" s="8"/>
      <c r="BO99" s="8"/>
    </row>
    <row r="100" spans="1:67">
      <c r="A100" s="8"/>
      <c r="B100" s="8"/>
      <c r="C100" s="8"/>
      <c r="D100" s="8"/>
      <c r="E100" s="8"/>
      <c r="F100" s="8"/>
      <c r="G100" s="8"/>
      <c r="H100" s="8"/>
      <c r="I100" s="14"/>
      <c r="J100" s="8"/>
      <c r="K100" s="8"/>
      <c r="L100" s="8"/>
      <c r="M100" s="8"/>
      <c r="N100" s="8"/>
      <c r="O100" s="8"/>
      <c r="P100" s="8"/>
      <c r="Q100" s="8"/>
      <c r="R100" s="20"/>
      <c r="S100" s="12">
        <v>2016</v>
      </c>
      <c r="T100" s="12" t="s">
        <v>627</v>
      </c>
      <c r="U100" s="12" t="s">
        <v>766</v>
      </c>
      <c r="V100" s="12"/>
      <c r="W100" s="12"/>
      <c r="X100" s="12">
        <v>10</v>
      </c>
      <c r="Y100" s="12">
        <v>10</v>
      </c>
      <c r="Z100" s="12"/>
      <c r="AA100" s="20"/>
      <c r="AB100" s="12">
        <v>2017</v>
      </c>
      <c r="AC100" s="12" t="s">
        <v>797</v>
      </c>
      <c r="AD100" s="12" t="s">
        <v>798</v>
      </c>
      <c r="AE100" s="12"/>
      <c r="AF100" s="12"/>
      <c r="AG100" s="12">
        <v>24</v>
      </c>
      <c r="AH100" s="12"/>
      <c r="AI100" s="12">
        <v>24</v>
      </c>
      <c r="AJ100" s="20"/>
      <c r="AK100" s="12">
        <v>2018</v>
      </c>
      <c r="AL100" s="12" t="s">
        <v>799</v>
      </c>
      <c r="AM100" s="12" t="s">
        <v>800</v>
      </c>
      <c r="AN100" s="12"/>
      <c r="AO100" s="12"/>
      <c r="AP100" s="12">
        <v>14</v>
      </c>
      <c r="AQ100" s="12">
        <v>14</v>
      </c>
      <c r="AR100" s="12"/>
      <c r="AS100" s="20"/>
      <c r="AT100" s="12">
        <v>2019</v>
      </c>
      <c r="AU100" s="12" t="s">
        <v>719</v>
      </c>
      <c r="AV100" s="12"/>
      <c r="AW100" s="12"/>
      <c r="AX100" s="12"/>
      <c r="AY100" s="12">
        <v>26</v>
      </c>
      <c r="AZ100" s="12">
        <v>7</v>
      </c>
      <c r="BA100" s="12">
        <v>19</v>
      </c>
      <c r="BB100" s="20"/>
      <c r="BC100" s="8">
        <v>2020</v>
      </c>
      <c r="BD100" s="11" t="s">
        <v>66</v>
      </c>
      <c r="BE100" s="11"/>
      <c r="BF100" s="11"/>
      <c r="BG100" s="11"/>
      <c r="BH100" s="11">
        <v>23</v>
      </c>
      <c r="BI100" s="11">
        <v>9</v>
      </c>
      <c r="BJ100" s="11">
        <v>14</v>
      </c>
      <c r="BK100" s="8"/>
      <c r="BL100" s="8"/>
      <c r="BM100" s="8"/>
      <c r="BN100" s="8"/>
      <c r="BO100" s="8"/>
    </row>
    <row r="101" spans="1:67">
      <c r="A101" s="8"/>
      <c r="B101" s="8"/>
      <c r="C101" s="8"/>
      <c r="D101" s="8"/>
      <c r="E101" s="8"/>
      <c r="F101" s="8"/>
      <c r="G101" s="8"/>
      <c r="H101" s="8"/>
      <c r="I101" s="14"/>
      <c r="J101" s="8"/>
      <c r="K101" s="8"/>
      <c r="L101" s="8"/>
      <c r="M101" s="8"/>
      <c r="N101" s="8"/>
      <c r="O101" s="8"/>
      <c r="P101" s="8"/>
      <c r="Q101" s="8"/>
      <c r="R101" s="20"/>
      <c r="S101" s="12">
        <v>2016</v>
      </c>
      <c r="T101" s="12" t="s">
        <v>801</v>
      </c>
      <c r="U101" s="12" t="s">
        <v>585</v>
      </c>
      <c r="V101" s="12"/>
      <c r="W101" s="12"/>
      <c r="X101" s="12">
        <v>20</v>
      </c>
      <c r="Y101" s="12">
        <v>20</v>
      </c>
      <c r="Z101" s="12"/>
      <c r="AA101" s="20"/>
      <c r="AB101" s="12">
        <v>2017</v>
      </c>
      <c r="AC101" s="12" t="s">
        <v>802</v>
      </c>
      <c r="AD101" s="12" t="s">
        <v>803</v>
      </c>
      <c r="AE101" s="12" t="s">
        <v>914</v>
      </c>
      <c r="AF101" s="12"/>
      <c r="AG101" s="12">
        <v>23</v>
      </c>
      <c r="AH101" s="12">
        <v>23</v>
      </c>
      <c r="AI101" s="12"/>
      <c r="AJ101" s="21"/>
      <c r="AK101" s="12">
        <v>2018</v>
      </c>
      <c r="AL101" s="12" t="s">
        <v>804</v>
      </c>
      <c r="AM101" s="12" t="s">
        <v>805</v>
      </c>
      <c r="AN101" s="12"/>
      <c r="AO101" s="12"/>
      <c r="AP101" s="12">
        <v>16</v>
      </c>
      <c r="AQ101" s="12">
        <v>16</v>
      </c>
      <c r="AR101" s="12"/>
      <c r="AS101" s="20"/>
      <c r="AT101" s="12">
        <v>2019</v>
      </c>
      <c r="AU101" s="12" t="s">
        <v>171</v>
      </c>
      <c r="AV101" s="12"/>
      <c r="AW101" s="12"/>
      <c r="AX101" s="12"/>
      <c r="AY101" s="12">
        <v>25</v>
      </c>
      <c r="AZ101" s="12">
        <v>13</v>
      </c>
      <c r="BA101" s="12">
        <v>12</v>
      </c>
      <c r="BB101" s="20"/>
      <c r="BC101" s="8">
        <v>2020</v>
      </c>
      <c r="BD101" s="11" t="s">
        <v>806</v>
      </c>
      <c r="BE101" s="11"/>
      <c r="BF101" s="12" t="s">
        <v>914</v>
      </c>
      <c r="BG101" s="11"/>
      <c r="BH101" s="11">
        <v>3531</v>
      </c>
      <c r="BI101" s="11">
        <v>3531</v>
      </c>
      <c r="BJ101" s="11"/>
      <c r="BK101" s="8"/>
      <c r="BL101" s="8"/>
      <c r="BM101" s="8"/>
      <c r="BN101" s="8"/>
      <c r="BO101" s="8"/>
    </row>
    <row r="102" spans="1:67">
      <c r="A102" s="8"/>
      <c r="B102" s="8"/>
      <c r="C102" s="8"/>
      <c r="D102" s="8"/>
      <c r="E102" s="8"/>
      <c r="F102" s="8"/>
      <c r="G102" s="8"/>
      <c r="H102" s="8"/>
      <c r="I102" s="14"/>
      <c r="J102" s="8"/>
      <c r="K102" s="8"/>
      <c r="L102" s="8"/>
      <c r="M102" s="8"/>
      <c r="N102" s="8"/>
      <c r="O102" s="8"/>
      <c r="P102" s="8"/>
      <c r="Q102" s="8"/>
      <c r="R102" s="20"/>
      <c r="S102" s="12">
        <v>2016</v>
      </c>
      <c r="T102" s="12" t="s">
        <v>807</v>
      </c>
      <c r="U102" s="12" t="s">
        <v>31</v>
      </c>
      <c r="V102" s="12"/>
      <c r="W102" s="12"/>
      <c r="X102" s="12">
        <v>15</v>
      </c>
      <c r="Y102" s="12">
        <v>15</v>
      </c>
      <c r="Z102" s="12"/>
      <c r="AA102" s="20"/>
      <c r="AB102" s="12">
        <v>2017</v>
      </c>
      <c r="AC102" s="12" t="s">
        <v>808</v>
      </c>
      <c r="AD102" s="12"/>
      <c r="AE102" s="12"/>
      <c r="AF102" s="12"/>
      <c r="AG102" s="12">
        <v>4027</v>
      </c>
      <c r="AH102" s="12">
        <v>1874</v>
      </c>
      <c r="AI102" s="12">
        <v>2153</v>
      </c>
      <c r="AJ102" s="20"/>
      <c r="AK102" s="12">
        <v>2018</v>
      </c>
      <c r="AL102" s="12" t="s">
        <v>809</v>
      </c>
      <c r="AM102" s="12"/>
      <c r="AN102" s="12"/>
      <c r="AO102" s="12"/>
      <c r="AP102" s="12">
        <v>8</v>
      </c>
      <c r="AQ102" s="12">
        <v>4</v>
      </c>
      <c r="AR102" s="12">
        <v>4</v>
      </c>
      <c r="AS102" s="20"/>
      <c r="AT102" s="12">
        <v>2019</v>
      </c>
      <c r="AU102" s="12" t="s">
        <v>810</v>
      </c>
      <c r="AV102" s="12" t="s">
        <v>257</v>
      </c>
      <c r="AW102" s="12"/>
      <c r="AX102" s="12"/>
      <c r="AY102" s="12">
        <v>50</v>
      </c>
      <c r="AZ102" s="12">
        <v>50</v>
      </c>
      <c r="BA102" s="12"/>
      <c r="BB102" s="20"/>
      <c r="BC102" s="8">
        <v>2020</v>
      </c>
      <c r="BD102" s="11" t="s">
        <v>722</v>
      </c>
      <c r="BE102" s="11"/>
      <c r="BF102" s="11"/>
      <c r="BG102" s="11"/>
      <c r="BH102" s="11">
        <v>8</v>
      </c>
      <c r="BI102" s="11">
        <v>8</v>
      </c>
      <c r="BJ102" s="11"/>
      <c r="BK102" s="8"/>
      <c r="BL102" s="8"/>
      <c r="BM102" s="8"/>
      <c r="BN102" s="8"/>
      <c r="BO102" s="8"/>
    </row>
    <row r="103" spans="1:67">
      <c r="A103" s="8"/>
      <c r="B103" s="8"/>
      <c r="C103" s="8"/>
      <c r="D103" s="8"/>
      <c r="E103" s="8"/>
      <c r="F103" s="8"/>
      <c r="G103" s="8"/>
      <c r="H103" s="8"/>
      <c r="I103" s="14"/>
      <c r="J103" s="8"/>
      <c r="K103" s="8"/>
      <c r="L103" s="8"/>
      <c r="M103" s="8"/>
      <c r="N103" s="8"/>
      <c r="O103" s="8"/>
      <c r="P103" s="8"/>
      <c r="Q103" s="8"/>
      <c r="R103" s="20"/>
      <c r="S103" s="12">
        <v>2016</v>
      </c>
      <c r="T103" s="12" t="s">
        <v>811</v>
      </c>
      <c r="U103" s="12" t="s">
        <v>31</v>
      </c>
      <c r="V103" s="12"/>
      <c r="W103" s="12"/>
      <c r="X103" s="12">
        <v>12</v>
      </c>
      <c r="Y103" s="12">
        <v>12</v>
      </c>
      <c r="Z103" s="12"/>
      <c r="AA103" s="20"/>
      <c r="AB103" s="12">
        <v>2017</v>
      </c>
      <c r="AC103" s="12" t="s">
        <v>812</v>
      </c>
      <c r="AD103" s="12"/>
      <c r="AE103" s="12"/>
      <c r="AF103" s="12"/>
      <c r="AG103" s="12">
        <v>17</v>
      </c>
      <c r="AH103" s="12">
        <v>7</v>
      </c>
      <c r="AI103" s="12">
        <v>10</v>
      </c>
      <c r="AJ103" s="20"/>
      <c r="AK103" s="12">
        <v>2018</v>
      </c>
      <c r="AL103" s="12" t="s">
        <v>813</v>
      </c>
      <c r="AM103" s="12" t="s">
        <v>814</v>
      </c>
      <c r="AN103" s="12"/>
      <c r="AO103" s="12"/>
      <c r="AP103" s="12">
        <v>12</v>
      </c>
      <c r="AQ103" s="12">
        <v>12</v>
      </c>
      <c r="AR103" s="12"/>
      <c r="AS103" s="20"/>
      <c r="AT103" s="12">
        <v>2019</v>
      </c>
      <c r="AU103" s="12" t="s">
        <v>815</v>
      </c>
      <c r="AV103" s="12" t="s">
        <v>816</v>
      </c>
      <c r="AW103" s="12" t="s">
        <v>914</v>
      </c>
      <c r="AX103" s="12"/>
      <c r="AY103" s="12">
        <v>28</v>
      </c>
      <c r="AZ103" s="12"/>
      <c r="BA103" s="12">
        <v>28</v>
      </c>
      <c r="BB103" s="21"/>
      <c r="BC103" s="8">
        <v>2020</v>
      </c>
      <c r="BD103" s="11" t="s">
        <v>817</v>
      </c>
      <c r="BE103" s="11"/>
      <c r="BF103" s="11"/>
      <c r="BG103" s="11"/>
      <c r="BH103" s="11">
        <v>1705</v>
      </c>
      <c r="BI103" s="11">
        <v>842</v>
      </c>
      <c r="BJ103" s="11">
        <v>863</v>
      </c>
      <c r="BK103" s="8"/>
      <c r="BL103" s="8"/>
      <c r="BM103" s="8"/>
      <c r="BN103" s="8"/>
      <c r="BO103" s="8"/>
    </row>
    <row r="104" spans="1:67">
      <c r="A104" s="8"/>
      <c r="B104" s="8"/>
      <c r="C104" s="8"/>
      <c r="D104" s="8"/>
      <c r="E104" s="8"/>
      <c r="F104" s="8"/>
      <c r="G104" s="8"/>
      <c r="H104" s="8"/>
      <c r="I104" s="14"/>
      <c r="J104" s="8"/>
      <c r="K104" s="8"/>
      <c r="L104" s="8"/>
      <c r="M104" s="8"/>
      <c r="N104" s="8"/>
      <c r="O104" s="8"/>
      <c r="P104" s="8"/>
      <c r="Q104" s="8"/>
      <c r="R104" s="20"/>
      <c r="S104" s="12">
        <v>2016</v>
      </c>
      <c r="T104" s="12" t="s">
        <v>818</v>
      </c>
      <c r="U104" s="12"/>
      <c r="V104" s="12"/>
      <c r="W104" s="12"/>
      <c r="X104" s="12">
        <v>24</v>
      </c>
      <c r="Y104" s="12">
        <v>12</v>
      </c>
      <c r="Z104" s="12">
        <v>12</v>
      </c>
      <c r="AA104" s="20"/>
      <c r="AB104" s="12">
        <v>2017</v>
      </c>
      <c r="AC104" s="12" t="s">
        <v>819</v>
      </c>
      <c r="AD104" s="12" t="s">
        <v>751</v>
      </c>
      <c r="AE104" s="12"/>
      <c r="AF104" s="12"/>
      <c r="AG104" s="12">
        <v>14</v>
      </c>
      <c r="AH104" s="12">
        <v>14</v>
      </c>
      <c r="AI104" s="12"/>
      <c r="AJ104" s="20"/>
      <c r="AK104" s="12">
        <v>2018</v>
      </c>
      <c r="AL104" s="12" t="s">
        <v>820</v>
      </c>
      <c r="AM104" s="12"/>
      <c r="AN104" s="12"/>
      <c r="AO104" s="12"/>
      <c r="AP104" s="12">
        <v>21</v>
      </c>
      <c r="AQ104" s="12">
        <v>12</v>
      </c>
      <c r="AR104" s="12">
        <v>9</v>
      </c>
      <c r="AS104" s="20"/>
      <c r="AT104" s="12">
        <v>2019</v>
      </c>
      <c r="AU104" s="12" t="s">
        <v>821</v>
      </c>
      <c r="AV104" s="12"/>
      <c r="AW104" s="12"/>
      <c r="AX104" s="12"/>
      <c r="AY104" s="12">
        <v>93</v>
      </c>
      <c r="AZ104" s="12">
        <v>82</v>
      </c>
      <c r="BA104" s="12">
        <v>11</v>
      </c>
      <c r="BB104" s="20"/>
      <c r="BC104" s="8">
        <v>2020</v>
      </c>
      <c r="BD104" s="11" t="s">
        <v>70</v>
      </c>
      <c r="BE104" s="11"/>
      <c r="BF104" s="11"/>
      <c r="BG104" s="11"/>
      <c r="BH104" s="11">
        <v>16</v>
      </c>
      <c r="BI104" s="11">
        <v>16</v>
      </c>
      <c r="BJ104" s="11"/>
      <c r="BK104" s="8"/>
      <c r="BL104" s="8"/>
      <c r="BM104" s="8"/>
      <c r="BN104" s="8"/>
      <c r="BO104" s="8"/>
    </row>
    <row r="105" spans="1:67">
      <c r="A105" s="8"/>
      <c r="B105" s="8"/>
      <c r="C105" s="8"/>
      <c r="D105" s="8"/>
      <c r="E105" s="8"/>
      <c r="F105" s="8"/>
      <c r="G105" s="8"/>
      <c r="H105" s="8"/>
      <c r="I105" s="14"/>
      <c r="J105" s="8"/>
      <c r="K105" s="8"/>
      <c r="L105" s="8"/>
      <c r="M105" s="8"/>
      <c r="N105" s="8"/>
      <c r="O105" s="8"/>
      <c r="P105" s="8"/>
      <c r="Q105" s="8"/>
      <c r="R105" s="20"/>
      <c r="S105" s="12">
        <v>2016</v>
      </c>
      <c r="T105" s="12" t="s">
        <v>822</v>
      </c>
      <c r="U105" s="12"/>
      <c r="V105" s="12"/>
      <c r="W105" s="12"/>
      <c r="X105" s="12">
        <v>1389</v>
      </c>
      <c r="Y105" s="12">
        <v>730</v>
      </c>
      <c r="Z105" s="12">
        <v>659</v>
      </c>
      <c r="AA105" s="20"/>
      <c r="AB105" s="12">
        <v>2017</v>
      </c>
      <c r="AC105" s="12" t="s">
        <v>823</v>
      </c>
      <c r="AD105" s="12" t="s">
        <v>257</v>
      </c>
      <c r="AE105" s="12"/>
      <c r="AF105" s="12"/>
      <c r="AG105" s="12">
        <v>22</v>
      </c>
      <c r="AH105" s="12">
        <v>22</v>
      </c>
      <c r="AI105" s="12"/>
      <c r="AJ105" s="20"/>
      <c r="AK105" s="12">
        <v>2018</v>
      </c>
      <c r="AL105" s="12" t="s">
        <v>676</v>
      </c>
      <c r="AM105" s="12"/>
      <c r="AN105" s="12"/>
      <c r="AO105" s="12"/>
      <c r="AP105" s="12">
        <v>13</v>
      </c>
      <c r="AQ105" s="12">
        <v>7</v>
      </c>
      <c r="AR105" s="12">
        <v>6</v>
      </c>
      <c r="AS105" s="20"/>
      <c r="AT105" s="12">
        <v>2019</v>
      </c>
      <c r="AU105" s="12" t="s">
        <v>824</v>
      </c>
      <c r="AV105" s="12" t="s">
        <v>78</v>
      </c>
      <c r="AW105" s="12"/>
      <c r="AX105" s="12"/>
      <c r="AY105" s="12">
        <v>8</v>
      </c>
      <c r="AZ105" s="12">
        <v>8</v>
      </c>
      <c r="BA105" s="12"/>
      <c r="BB105" s="20"/>
      <c r="BC105" s="8">
        <v>2020</v>
      </c>
      <c r="BD105" s="11" t="s">
        <v>825</v>
      </c>
      <c r="BE105" s="11"/>
      <c r="BF105" s="11"/>
      <c r="BG105" s="11"/>
      <c r="BH105" s="11">
        <v>10</v>
      </c>
      <c r="BI105" s="11">
        <v>9</v>
      </c>
      <c r="BJ105" s="11">
        <v>1</v>
      </c>
      <c r="BK105" s="8"/>
      <c r="BL105" s="8"/>
      <c r="BM105" s="8"/>
      <c r="BN105" s="8"/>
      <c r="BO105" s="8"/>
    </row>
    <row r="106" spans="1:67">
      <c r="A106" s="8"/>
      <c r="B106" s="8"/>
      <c r="C106" s="8"/>
      <c r="D106" s="8"/>
      <c r="E106" s="8"/>
      <c r="F106" s="8"/>
      <c r="G106" s="8"/>
      <c r="H106" s="8"/>
      <c r="I106" s="14"/>
      <c r="J106" s="8"/>
      <c r="K106" s="8"/>
      <c r="L106" s="8"/>
      <c r="M106" s="8"/>
      <c r="N106" s="8"/>
      <c r="O106" s="8"/>
      <c r="P106" s="8"/>
      <c r="Q106" s="8"/>
      <c r="R106" s="20"/>
      <c r="S106" s="12">
        <v>2016</v>
      </c>
      <c r="T106" s="12" t="s">
        <v>826</v>
      </c>
      <c r="U106" s="12" t="s">
        <v>827</v>
      </c>
      <c r="V106" s="12"/>
      <c r="W106" s="12"/>
      <c r="X106" s="12">
        <v>366</v>
      </c>
      <c r="Y106" s="12">
        <v>366</v>
      </c>
      <c r="Z106" s="12"/>
      <c r="AA106" s="20"/>
      <c r="AB106" s="12">
        <v>2017</v>
      </c>
      <c r="AC106" s="12" t="s">
        <v>828</v>
      </c>
      <c r="AD106" s="12"/>
      <c r="AE106" s="12"/>
      <c r="AF106" s="12"/>
      <c r="AG106" s="12">
        <v>16</v>
      </c>
      <c r="AH106" s="12">
        <v>8</v>
      </c>
      <c r="AI106" s="12">
        <v>8</v>
      </c>
      <c r="AJ106" s="20"/>
      <c r="AK106" s="12">
        <v>2018</v>
      </c>
      <c r="AL106" s="12" t="s">
        <v>829</v>
      </c>
      <c r="AM106" s="12" t="s">
        <v>830</v>
      </c>
      <c r="AN106" s="12"/>
      <c r="AO106" s="12"/>
      <c r="AP106" s="12">
        <v>170</v>
      </c>
      <c r="AQ106" s="12"/>
      <c r="AR106" s="12">
        <v>170</v>
      </c>
      <c r="AS106" s="20"/>
      <c r="AT106" s="12">
        <v>2019</v>
      </c>
      <c r="AU106" s="12" t="s">
        <v>831</v>
      </c>
      <c r="AV106" s="12" t="s">
        <v>832</v>
      </c>
      <c r="AW106" s="12"/>
      <c r="AX106" s="12"/>
      <c r="AY106" s="12">
        <v>12</v>
      </c>
      <c r="AZ106" s="12">
        <v>12</v>
      </c>
      <c r="BA106" s="12"/>
      <c r="BB106" s="20"/>
      <c r="BC106" s="8">
        <v>2020</v>
      </c>
      <c r="BD106" s="11" t="s">
        <v>833</v>
      </c>
      <c r="BE106" s="11"/>
      <c r="BF106" s="11"/>
      <c r="BG106" s="11"/>
      <c r="BH106" s="11">
        <v>66</v>
      </c>
      <c r="BI106" s="11">
        <v>35</v>
      </c>
      <c r="BJ106" s="11">
        <v>31</v>
      </c>
      <c r="BK106" s="8"/>
      <c r="BL106" s="8"/>
      <c r="BM106" s="8"/>
      <c r="BN106" s="8"/>
      <c r="BO106" s="8"/>
    </row>
    <row r="107" spans="1:67">
      <c r="A107" s="8"/>
      <c r="B107" s="8"/>
      <c r="C107" s="8"/>
      <c r="D107" s="8"/>
      <c r="E107" s="8"/>
      <c r="F107" s="8"/>
      <c r="G107" s="8"/>
      <c r="H107" s="8"/>
      <c r="I107" s="14"/>
      <c r="J107" s="8"/>
      <c r="K107" s="8"/>
      <c r="L107" s="8"/>
      <c r="M107" s="8"/>
      <c r="N107" s="8"/>
      <c r="O107" s="8"/>
      <c r="P107" s="8"/>
      <c r="Q107" s="8"/>
      <c r="R107" s="20"/>
      <c r="S107" s="12">
        <v>2016</v>
      </c>
      <c r="T107" s="12" t="s">
        <v>834</v>
      </c>
      <c r="U107" s="12"/>
      <c r="V107" s="12"/>
      <c r="W107" s="12"/>
      <c r="X107" s="12">
        <v>556</v>
      </c>
      <c r="Y107" s="12">
        <v>278</v>
      </c>
      <c r="Z107" s="12">
        <v>278</v>
      </c>
      <c r="AA107" s="20"/>
      <c r="AB107" s="12">
        <v>2017</v>
      </c>
      <c r="AC107" s="12" t="s">
        <v>835</v>
      </c>
      <c r="AD107" s="12" t="s">
        <v>78</v>
      </c>
      <c r="AE107" s="12"/>
      <c r="AF107" s="12"/>
      <c r="AG107" s="12">
        <v>36</v>
      </c>
      <c r="AH107" s="12">
        <v>36</v>
      </c>
      <c r="AI107" s="12"/>
      <c r="AJ107" s="20"/>
      <c r="AK107" s="12">
        <v>2018</v>
      </c>
      <c r="AL107" s="12" t="s">
        <v>836</v>
      </c>
      <c r="AM107" s="12" t="s">
        <v>121</v>
      </c>
      <c r="AN107" s="12"/>
      <c r="AO107" s="12"/>
      <c r="AP107" s="12">
        <v>93</v>
      </c>
      <c r="AQ107" s="12">
        <v>93</v>
      </c>
      <c r="AR107" s="12"/>
      <c r="AS107" s="20"/>
      <c r="AT107" s="12">
        <v>2019</v>
      </c>
      <c r="AU107" s="12" t="s">
        <v>837</v>
      </c>
      <c r="AV107" s="12" t="s">
        <v>838</v>
      </c>
      <c r="AW107" s="12"/>
      <c r="AX107" s="12"/>
      <c r="AY107" s="12">
        <v>39</v>
      </c>
      <c r="AZ107" s="12">
        <v>39</v>
      </c>
      <c r="BA107" s="12"/>
      <c r="BB107" s="20"/>
      <c r="BC107" s="8">
        <v>2020</v>
      </c>
      <c r="BD107" s="11" t="s">
        <v>839</v>
      </c>
      <c r="BE107" s="11"/>
      <c r="BF107" s="12" t="s">
        <v>914</v>
      </c>
      <c r="BG107" s="11"/>
      <c r="BH107" s="11">
        <v>348</v>
      </c>
      <c r="BI107" s="11"/>
      <c r="BJ107" s="11">
        <v>348</v>
      </c>
      <c r="BK107" s="8"/>
      <c r="BL107" s="8"/>
      <c r="BM107" s="8"/>
      <c r="BN107" s="8"/>
      <c r="BO107" s="8"/>
    </row>
    <row r="108" spans="1:67">
      <c r="A108" s="8"/>
      <c r="B108" s="8"/>
      <c r="C108" s="8"/>
      <c r="D108" s="8"/>
      <c r="E108" s="8"/>
      <c r="F108" s="8"/>
      <c r="G108" s="8"/>
      <c r="H108" s="8"/>
      <c r="I108" s="14"/>
      <c r="J108" s="8"/>
      <c r="K108" s="8"/>
      <c r="L108" s="8"/>
      <c r="M108" s="8"/>
      <c r="N108" s="8"/>
      <c r="O108" s="8"/>
      <c r="P108" s="8"/>
      <c r="Q108" s="8"/>
      <c r="R108" s="20"/>
      <c r="S108" s="12">
        <v>2016</v>
      </c>
      <c r="T108" s="12" t="s">
        <v>387</v>
      </c>
      <c r="U108" s="12"/>
      <c r="V108" s="12"/>
      <c r="W108" s="12"/>
      <c r="X108" s="12">
        <v>1001</v>
      </c>
      <c r="Y108" s="12">
        <v>468</v>
      </c>
      <c r="Z108" s="12">
        <v>533</v>
      </c>
      <c r="AA108" s="20"/>
      <c r="AB108" s="12">
        <v>2017</v>
      </c>
      <c r="AC108" s="12" t="s">
        <v>840</v>
      </c>
      <c r="AD108" s="12" t="s">
        <v>699</v>
      </c>
      <c r="AE108" s="12"/>
      <c r="AF108" s="12"/>
      <c r="AG108" s="12">
        <v>8</v>
      </c>
      <c r="AH108" s="12">
        <v>8</v>
      </c>
      <c r="AI108" s="12"/>
      <c r="AJ108" s="20"/>
      <c r="AK108" s="12">
        <v>2018</v>
      </c>
      <c r="AL108" s="12" t="s">
        <v>841</v>
      </c>
      <c r="AM108" s="12"/>
      <c r="AN108" s="12"/>
      <c r="AO108" s="12"/>
      <c r="AP108" s="12">
        <v>11</v>
      </c>
      <c r="AQ108" s="12">
        <v>9</v>
      </c>
      <c r="AR108" s="12">
        <v>2</v>
      </c>
      <c r="AS108" s="20"/>
      <c r="AT108" s="12">
        <v>2019</v>
      </c>
      <c r="AU108" s="12" t="s">
        <v>842</v>
      </c>
      <c r="AV108" s="12"/>
      <c r="AW108" s="12"/>
      <c r="AX108" s="12"/>
      <c r="AY108" s="12">
        <v>7</v>
      </c>
      <c r="AZ108" s="12">
        <v>6</v>
      </c>
      <c r="BA108" s="12">
        <v>1</v>
      </c>
      <c r="BB108" s="20"/>
      <c r="BC108" s="8">
        <v>2020</v>
      </c>
      <c r="BD108" s="11" t="s">
        <v>843</v>
      </c>
      <c r="BE108" s="11"/>
      <c r="BF108" s="11"/>
      <c r="BG108" s="11"/>
      <c r="BH108" s="11">
        <v>15</v>
      </c>
      <c r="BI108" s="11">
        <v>11</v>
      </c>
      <c r="BJ108" s="11">
        <v>4</v>
      </c>
      <c r="BK108" s="8"/>
      <c r="BL108" s="8"/>
      <c r="BM108" s="8"/>
      <c r="BN108" s="8"/>
      <c r="BO108" s="8"/>
    </row>
    <row r="109" spans="1:67">
      <c r="A109" s="8"/>
      <c r="B109" s="8"/>
      <c r="C109" s="8"/>
      <c r="D109" s="8"/>
      <c r="E109" s="8"/>
      <c r="F109" s="8"/>
      <c r="G109" s="8"/>
      <c r="H109" s="8"/>
      <c r="I109" s="14"/>
      <c r="J109" s="8"/>
      <c r="K109" s="8"/>
      <c r="L109" s="8"/>
      <c r="M109" s="8"/>
      <c r="N109" s="8"/>
      <c r="O109" s="8"/>
      <c r="P109" s="8"/>
      <c r="Q109" s="8"/>
      <c r="R109" s="20"/>
      <c r="S109" s="12">
        <v>2016</v>
      </c>
      <c r="T109" s="12" t="s">
        <v>844</v>
      </c>
      <c r="U109" s="12"/>
      <c r="V109" s="12"/>
      <c r="W109" s="12"/>
      <c r="X109" s="12">
        <v>2409</v>
      </c>
      <c r="Y109" s="12">
        <v>1265</v>
      </c>
      <c r="Z109" s="12">
        <v>1144</v>
      </c>
      <c r="AA109" s="20"/>
      <c r="AB109" s="12">
        <v>2017</v>
      </c>
      <c r="AC109" s="12" t="s">
        <v>845</v>
      </c>
      <c r="AD109" s="12" t="s">
        <v>846</v>
      </c>
      <c r="AE109" s="12"/>
      <c r="AF109" s="12"/>
      <c r="AG109" s="12">
        <v>30</v>
      </c>
      <c r="AH109" s="12">
        <v>30</v>
      </c>
      <c r="AI109" s="12"/>
      <c r="AJ109" s="20"/>
      <c r="AK109" s="12">
        <v>2018</v>
      </c>
      <c r="AL109" s="12" t="s">
        <v>847</v>
      </c>
      <c r="AM109" s="12" t="s">
        <v>848</v>
      </c>
      <c r="AN109" s="12"/>
      <c r="AO109" s="12"/>
      <c r="AP109" s="12">
        <v>12</v>
      </c>
      <c r="AQ109" s="12">
        <v>12</v>
      </c>
      <c r="AR109" s="12"/>
      <c r="AS109" s="20"/>
      <c r="AT109" s="12">
        <v>2019</v>
      </c>
      <c r="AU109" s="12" t="s">
        <v>849</v>
      </c>
      <c r="AV109" s="12" t="s">
        <v>850</v>
      </c>
      <c r="AW109" s="12"/>
      <c r="AX109" s="12"/>
      <c r="AY109" s="12">
        <v>45</v>
      </c>
      <c r="AZ109" s="12"/>
      <c r="BA109" s="12">
        <v>45</v>
      </c>
      <c r="BB109" s="20"/>
      <c r="BC109" s="8">
        <v>2020</v>
      </c>
      <c r="BD109" s="11" t="s">
        <v>851</v>
      </c>
      <c r="BE109" s="11"/>
      <c r="BF109" s="11"/>
      <c r="BG109" s="11"/>
      <c r="BH109" s="11">
        <v>56</v>
      </c>
      <c r="BI109" s="11">
        <v>44</v>
      </c>
      <c r="BJ109" s="11">
        <v>12</v>
      </c>
      <c r="BK109" s="8"/>
      <c r="BL109" s="8"/>
      <c r="BM109" s="8"/>
      <c r="BN109" s="8"/>
      <c r="BO109" s="8"/>
    </row>
    <row r="110" spans="1:67">
      <c r="A110" s="8"/>
      <c r="B110" s="8"/>
      <c r="C110" s="8"/>
      <c r="D110" s="8"/>
      <c r="E110" s="8"/>
      <c r="F110" s="8"/>
      <c r="G110" s="8"/>
      <c r="H110" s="8"/>
      <c r="I110" s="14"/>
      <c r="J110" s="8"/>
      <c r="K110" s="8"/>
      <c r="L110" s="8"/>
      <c r="M110" s="8"/>
      <c r="N110" s="8"/>
      <c r="O110" s="8"/>
      <c r="P110" s="8"/>
      <c r="Q110" s="8"/>
      <c r="R110" s="20"/>
      <c r="S110" s="12">
        <v>2016</v>
      </c>
      <c r="T110" s="12" t="s">
        <v>852</v>
      </c>
      <c r="U110" s="12" t="s">
        <v>58</v>
      </c>
      <c r="V110" s="12"/>
      <c r="W110" s="12"/>
      <c r="X110" s="12">
        <v>8</v>
      </c>
      <c r="Y110" s="12">
        <v>8</v>
      </c>
      <c r="Z110" s="12"/>
      <c r="AA110" s="20"/>
      <c r="AB110" s="12">
        <v>2017</v>
      </c>
      <c r="AC110" s="12" t="s">
        <v>853</v>
      </c>
      <c r="AD110" s="12"/>
      <c r="AE110" s="12"/>
      <c r="AF110" s="12"/>
      <c r="AG110" s="12">
        <v>40</v>
      </c>
      <c r="AH110" s="12">
        <v>27</v>
      </c>
      <c r="AI110" s="12">
        <v>13</v>
      </c>
      <c r="AJ110" s="20"/>
      <c r="AK110" s="12">
        <v>2018</v>
      </c>
      <c r="AL110" s="12" t="s">
        <v>854</v>
      </c>
      <c r="AM110" s="12" t="s">
        <v>855</v>
      </c>
      <c r="AN110" s="12"/>
      <c r="AO110" s="12"/>
      <c r="AP110" s="12">
        <v>14</v>
      </c>
      <c r="AQ110" s="12">
        <v>14</v>
      </c>
      <c r="AR110" s="12"/>
      <c r="AS110" s="20"/>
      <c r="AT110" s="12">
        <v>2019</v>
      </c>
      <c r="AU110" s="12" t="s">
        <v>856</v>
      </c>
      <c r="AV110" s="12"/>
      <c r="AW110" s="12"/>
      <c r="AX110" s="12"/>
      <c r="AY110" s="12">
        <v>910</v>
      </c>
      <c r="AZ110" s="12">
        <v>511</v>
      </c>
      <c r="BA110" s="12">
        <v>399</v>
      </c>
      <c r="BB110" s="20"/>
      <c r="BC110" s="8">
        <v>2020</v>
      </c>
      <c r="BD110" s="11" t="s">
        <v>857</v>
      </c>
      <c r="BE110" s="11"/>
      <c r="BF110" s="11"/>
      <c r="BG110" s="11"/>
      <c r="BH110" s="11">
        <v>34</v>
      </c>
      <c r="BI110" s="11">
        <v>34</v>
      </c>
      <c r="BJ110" s="11"/>
      <c r="BK110" s="8"/>
      <c r="BL110" s="8"/>
      <c r="BM110" s="8"/>
      <c r="BN110" s="8"/>
      <c r="BO110" s="8"/>
    </row>
    <row r="111" spans="1:67">
      <c r="A111" s="8"/>
      <c r="B111" s="8"/>
      <c r="C111" s="8"/>
      <c r="D111" s="8"/>
      <c r="E111" s="8"/>
      <c r="F111" s="8"/>
      <c r="G111" s="8"/>
      <c r="H111" s="8"/>
      <c r="I111" s="14"/>
      <c r="J111" s="8"/>
      <c r="K111" s="8"/>
      <c r="L111" s="8"/>
      <c r="M111" s="8"/>
      <c r="N111" s="8"/>
      <c r="O111" s="8"/>
      <c r="P111" s="8"/>
      <c r="Q111" s="8"/>
      <c r="R111" s="20"/>
      <c r="S111" s="12">
        <v>2016</v>
      </c>
      <c r="T111" s="12" t="s">
        <v>858</v>
      </c>
      <c r="U111" s="12" t="s">
        <v>121</v>
      </c>
      <c r="V111" s="12"/>
      <c r="W111" s="12"/>
      <c r="X111" s="12">
        <v>44</v>
      </c>
      <c r="Y111" s="12">
        <v>44</v>
      </c>
      <c r="Z111" s="12"/>
      <c r="AA111" s="20"/>
      <c r="AB111" s="12">
        <v>2017</v>
      </c>
      <c r="AC111" s="12" t="s">
        <v>859</v>
      </c>
      <c r="AD111" s="12"/>
      <c r="AE111" s="12"/>
      <c r="AF111" s="12"/>
      <c r="AG111" s="12">
        <v>39</v>
      </c>
      <c r="AH111" s="12">
        <v>21</v>
      </c>
      <c r="AI111" s="12">
        <v>18</v>
      </c>
      <c r="AJ111" s="20"/>
      <c r="AK111" s="12">
        <v>2018</v>
      </c>
      <c r="AL111" s="12" t="s">
        <v>860</v>
      </c>
      <c r="AM111" s="12"/>
      <c r="AN111" s="12"/>
      <c r="AO111" s="12"/>
      <c r="AP111" s="12">
        <v>11</v>
      </c>
      <c r="AQ111" s="12">
        <v>6</v>
      </c>
      <c r="AR111" s="12">
        <v>5</v>
      </c>
      <c r="AS111" s="20"/>
      <c r="AT111" s="12">
        <v>2019</v>
      </c>
      <c r="AU111" s="12" t="s">
        <v>861</v>
      </c>
      <c r="AV111" s="12"/>
      <c r="AW111" s="12"/>
      <c r="AX111" s="12"/>
      <c r="AY111" s="12">
        <v>1977</v>
      </c>
      <c r="AZ111" s="12">
        <v>929</v>
      </c>
      <c r="BA111" s="12">
        <v>1048</v>
      </c>
      <c r="BB111" s="20"/>
      <c r="BC111" s="8">
        <v>2020</v>
      </c>
      <c r="BD111" s="11" t="s">
        <v>546</v>
      </c>
      <c r="BE111" s="11"/>
      <c r="BF111" s="11"/>
      <c r="BG111" s="11"/>
      <c r="BH111" s="11">
        <v>181</v>
      </c>
      <c r="BI111" s="11">
        <v>125</v>
      </c>
      <c r="BJ111" s="11">
        <v>56</v>
      </c>
      <c r="BK111" s="8"/>
      <c r="BL111" s="8"/>
      <c r="BM111" s="8"/>
      <c r="BN111" s="8"/>
      <c r="BO111" s="8"/>
    </row>
    <row r="112" spans="1:67" ht="17" thickBot="1">
      <c r="A112" s="8"/>
      <c r="B112" s="8"/>
      <c r="C112" s="8"/>
      <c r="D112" s="8"/>
      <c r="E112" s="8"/>
      <c r="F112" s="8"/>
      <c r="G112" s="8"/>
      <c r="H112" s="8"/>
      <c r="I112" s="14"/>
      <c r="J112" s="8"/>
      <c r="K112" s="8"/>
      <c r="L112" s="8"/>
      <c r="M112" s="8"/>
      <c r="N112" s="8"/>
      <c r="O112" s="8"/>
      <c r="P112" s="8"/>
      <c r="Q112" s="8"/>
      <c r="R112" s="20"/>
      <c r="S112" s="12">
        <v>2016</v>
      </c>
      <c r="T112" s="12" t="s">
        <v>66</v>
      </c>
      <c r="U112" s="12"/>
      <c r="V112" s="12"/>
      <c r="W112" s="12"/>
      <c r="X112" s="12">
        <v>18</v>
      </c>
      <c r="Y112" s="12">
        <v>8</v>
      </c>
      <c r="Z112" s="12">
        <v>10</v>
      </c>
      <c r="AA112" s="20"/>
      <c r="AB112" s="12">
        <v>2017</v>
      </c>
      <c r="AC112" s="12" t="s">
        <v>862</v>
      </c>
      <c r="AD112" s="12"/>
      <c r="AE112" s="12"/>
      <c r="AF112" s="12"/>
      <c r="AG112" s="12">
        <v>24</v>
      </c>
      <c r="AH112" s="12">
        <v>12</v>
      </c>
      <c r="AI112" s="12">
        <v>12</v>
      </c>
      <c r="AJ112" s="20"/>
      <c r="AK112" s="12">
        <v>2018</v>
      </c>
      <c r="AL112" s="12" t="s">
        <v>863</v>
      </c>
      <c r="AM112" s="12" t="s">
        <v>167</v>
      </c>
      <c r="AN112" s="12"/>
      <c r="AO112" s="12"/>
      <c r="AP112" s="34">
        <v>48</v>
      </c>
      <c r="AQ112" s="34">
        <v>48</v>
      </c>
      <c r="AR112" s="34"/>
      <c r="AS112" s="20"/>
      <c r="AT112" s="12">
        <v>2019</v>
      </c>
      <c r="AU112" s="12" t="s">
        <v>864</v>
      </c>
      <c r="AV112" s="12"/>
      <c r="AW112" s="12"/>
      <c r="AX112" s="12"/>
      <c r="AY112" s="12">
        <v>269</v>
      </c>
      <c r="AZ112" s="12">
        <v>155</v>
      </c>
      <c r="BA112" s="12">
        <v>114</v>
      </c>
      <c r="BB112" s="20"/>
      <c r="BC112" s="8">
        <v>2020</v>
      </c>
      <c r="BD112" s="11" t="s">
        <v>865</v>
      </c>
      <c r="BE112" s="11"/>
      <c r="BF112" s="11"/>
      <c r="BG112" s="11"/>
      <c r="BH112" s="11">
        <v>31</v>
      </c>
      <c r="BI112" s="11">
        <v>20</v>
      </c>
      <c r="BJ112" s="11">
        <v>11</v>
      </c>
      <c r="BK112" s="8"/>
      <c r="BL112" s="8"/>
      <c r="BM112" s="8"/>
      <c r="BN112" s="8"/>
      <c r="BO112" s="8"/>
    </row>
    <row r="113" spans="1:67" ht="17" thickTop="1">
      <c r="A113" s="8"/>
      <c r="B113" s="8"/>
      <c r="C113" s="8"/>
      <c r="D113" s="8"/>
      <c r="E113" s="8"/>
      <c r="F113" s="8"/>
      <c r="G113" s="8"/>
      <c r="H113" s="8"/>
      <c r="I113" s="14"/>
      <c r="J113" s="8"/>
      <c r="K113" s="8"/>
      <c r="L113" s="8"/>
      <c r="M113" s="8"/>
      <c r="N113" s="8"/>
      <c r="O113" s="8"/>
      <c r="P113" s="8"/>
      <c r="Q113" s="8"/>
      <c r="R113" s="20"/>
      <c r="S113" s="12">
        <v>2016</v>
      </c>
      <c r="T113" s="12" t="s">
        <v>866</v>
      </c>
      <c r="U113" s="12" t="s">
        <v>123</v>
      </c>
      <c r="V113" s="12"/>
      <c r="W113" s="12"/>
      <c r="X113" s="12">
        <v>13</v>
      </c>
      <c r="Y113" s="12">
        <v>13</v>
      </c>
      <c r="Z113" s="12"/>
      <c r="AA113" s="20"/>
      <c r="AB113" s="12">
        <v>2017</v>
      </c>
      <c r="AC113" s="12" t="s">
        <v>478</v>
      </c>
      <c r="AD113" s="12"/>
      <c r="AE113" s="12"/>
      <c r="AF113" s="12"/>
      <c r="AG113" s="12">
        <v>319</v>
      </c>
      <c r="AH113" s="12">
        <v>307</v>
      </c>
      <c r="AI113" s="12">
        <v>12</v>
      </c>
      <c r="AJ113" s="20"/>
      <c r="AK113" s="8"/>
      <c r="AL113" s="8"/>
      <c r="AM113" s="8"/>
      <c r="AN113" s="8"/>
      <c r="AO113" s="8"/>
      <c r="AP113" s="35">
        <v>59037</v>
      </c>
      <c r="AQ113" s="35">
        <v>29216</v>
      </c>
      <c r="AR113" s="35">
        <v>29821</v>
      </c>
      <c r="AS113" s="22"/>
      <c r="AT113" s="12">
        <v>2019</v>
      </c>
      <c r="AU113" s="12" t="s">
        <v>867</v>
      </c>
      <c r="AV113" s="12"/>
      <c r="AW113" s="12"/>
      <c r="AX113" s="12"/>
      <c r="AY113" s="12">
        <v>50</v>
      </c>
      <c r="AZ113" s="12">
        <v>25</v>
      </c>
      <c r="BA113" s="12">
        <v>25</v>
      </c>
      <c r="BB113" s="20"/>
      <c r="BC113" s="8">
        <v>2020</v>
      </c>
      <c r="BD113" s="11" t="s">
        <v>104</v>
      </c>
      <c r="BE113" s="11"/>
      <c r="BF113" s="11"/>
      <c r="BG113" s="11"/>
      <c r="BH113" s="11">
        <v>29285</v>
      </c>
      <c r="BI113" s="11">
        <v>13943</v>
      </c>
      <c r="BJ113" s="11">
        <v>15342</v>
      </c>
      <c r="BK113" s="8"/>
      <c r="BL113" s="8"/>
      <c r="BM113" s="8"/>
      <c r="BN113" s="8"/>
      <c r="BO113" s="8"/>
    </row>
    <row r="114" spans="1:67">
      <c r="A114" s="8"/>
      <c r="B114" s="8"/>
      <c r="C114" s="8"/>
      <c r="D114" s="8"/>
      <c r="E114" s="8"/>
      <c r="F114" s="8"/>
      <c r="G114" s="8"/>
      <c r="H114" s="8"/>
      <c r="I114" s="14"/>
      <c r="J114" s="8"/>
      <c r="K114" s="8"/>
      <c r="L114" s="8"/>
      <c r="M114" s="8"/>
      <c r="N114" s="8"/>
      <c r="O114" s="8"/>
      <c r="P114" s="8"/>
      <c r="Q114" s="8"/>
      <c r="R114" s="20"/>
      <c r="S114" s="12">
        <v>2016</v>
      </c>
      <c r="T114" s="12" t="s">
        <v>868</v>
      </c>
      <c r="U114" s="12" t="s">
        <v>121</v>
      </c>
      <c r="V114" s="12"/>
      <c r="W114" s="12"/>
      <c r="X114" s="12">
        <v>8</v>
      </c>
      <c r="Y114" s="12">
        <v>8</v>
      </c>
      <c r="Z114" s="12"/>
      <c r="AA114" s="20"/>
      <c r="AB114" s="12">
        <v>2017</v>
      </c>
      <c r="AC114" s="12" t="s">
        <v>869</v>
      </c>
      <c r="AD114" s="12"/>
      <c r="AE114" s="12"/>
      <c r="AF114" s="12"/>
      <c r="AG114" s="12">
        <v>1155</v>
      </c>
      <c r="AH114" s="12">
        <v>906</v>
      </c>
      <c r="AI114" s="12">
        <v>249</v>
      </c>
      <c r="AJ114" s="20"/>
      <c r="AK114" s="8"/>
      <c r="AL114" s="8"/>
      <c r="AM114" s="8"/>
      <c r="AN114" s="8"/>
      <c r="AO114" s="8"/>
      <c r="AP114" s="35"/>
      <c r="AQ114" s="38">
        <v>49.487609499999998</v>
      </c>
      <c r="AR114" s="38">
        <v>50.512390529999998</v>
      </c>
      <c r="AS114" s="22"/>
      <c r="AT114" s="12">
        <v>2019</v>
      </c>
      <c r="AU114" s="12" t="s">
        <v>870</v>
      </c>
      <c r="AV114" s="12" t="s">
        <v>871</v>
      </c>
      <c r="AW114" s="12"/>
      <c r="AX114" s="12"/>
      <c r="AY114" s="12">
        <v>100</v>
      </c>
      <c r="AZ114" s="12">
        <v>100</v>
      </c>
      <c r="BA114" s="12"/>
      <c r="BB114" s="20"/>
      <c r="BC114" s="8">
        <v>2020</v>
      </c>
      <c r="BD114" s="11" t="s">
        <v>872</v>
      </c>
      <c r="BE114" s="11"/>
      <c r="BF114" s="11"/>
      <c r="BG114" s="11"/>
      <c r="BH114" s="11">
        <v>4246</v>
      </c>
      <c r="BI114" s="11">
        <v>1911</v>
      </c>
      <c r="BJ114" s="11">
        <v>2335</v>
      </c>
      <c r="BK114" s="8"/>
      <c r="BL114" s="8"/>
      <c r="BM114" s="8"/>
      <c r="BN114" s="8"/>
      <c r="BO114" s="8"/>
    </row>
    <row r="115" spans="1:67">
      <c r="A115" s="8"/>
      <c r="B115" s="8"/>
      <c r="C115" s="8"/>
      <c r="D115" s="8"/>
      <c r="E115" s="8"/>
      <c r="F115" s="8"/>
      <c r="G115" s="8"/>
      <c r="H115" s="8"/>
      <c r="I115" s="14"/>
      <c r="J115" s="8"/>
      <c r="K115" s="8"/>
      <c r="L115" s="8"/>
      <c r="M115" s="8"/>
      <c r="N115" s="8"/>
      <c r="O115" s="8"/>
      <c r="P115" s="8"/>
      <c r="Q115" s="8"/>
      <c r="R115" s="20"/>
      <c r="S115" s="12">
        <v>2016</v>
      </c>
      <c r="T115" s="12" t="s">
        <v>873</v>
      </c>
      <c r="U115" s="12"/>
      <c r="V115" s="12"/>
      <c r="W115" s="12"/>
      <c r="X115" s="12">
        <v>19</v>
      </c>
      <c r="Y115" s="12">
        <v>11</v>
      </c>
      <c r="Z115" s="12">
        <v>8</v>
      </c>
      <c r="AA115" s="20"/>
      <c r="AB115" s="12">
        <v>2017</v>
      </c>
      <c r="AC115" s="12" t="s">
        <v>874</v>
      </c>
      <c r="AD115" s="12"/>
      <c r="AE115" s="12"/>
      <c r="AF115" s="12"/>
      <c r="AG115" s="12">
        <v>54</v>
      </c>
      <c r="AH115" s="12">
        <v>27</v>
      </c>
      <c r="AI115" s="12">
        <v>27</v>
      </c>
      <c r="AJ115" s="20"/>
      <c r="AK115" s="8"/>
      <c r="AL115" s="8"/>
      <c r="AM115" s="8"/>
      <c r="AN115" s="8"/>
      <c r="AO115" s="8"/>
      <c r="AP115" s="35"/>
      <c r="AQ115" s="35" t="s">
        <v>875</v>
      </c>
      <c r="AR115" s="35" t="s">
        <v>876</v>
      </c>
      <c r="AS115" s="22"/>
      <c r="AT115" s="12">
        <v>2019</v>
      </c>
      <c r="AU115" s="12" t="s">
        <v>877</v>
      </c>
      <c r="AV115" s="12" t="s">
        <v>641</v>
      </c>
      <c r="AW115" s="12"/>
      <c r="AX115" s="12"/>
      <c r="AY115" s="12">
        <v>144</v>
      </c>
      <c r="AZ115" s="12">
        <v>144</v>
      </c>
      <c r="BA115" s="12"/>
      <c r="BB115" s="20"/>
      <c r="BC115" s="8">
        <v>2020</v>
      </c>
      <c r="BD115" s="11" t="s">
        <v>878</v>
      </c>
      <c r="BE115" s="11"/>
      <c r="BF115" s="11"/>
      <c r="BG115" s="11"/>
      <c r="BH115" s="11">
        <v>617</v>
      </c>
      <c r="BI115" s="11">
        <v>188</v>
      </c>
      <c r="BJ115" s="11">
        <v>429</v>
      </c>
      <c r="BK115" s="8"/>
      <c r="BL115" s="8"/>
      <c r="BM115" s="8"/>
      <c r="BN115" s="8"/>
      <c r="BO115" s="8"/>
    </row>
    <row r="116" spans="1:67" ht="17" thickBot="1">
      <c r="A116" s="8"/>
      <c r="B116" s="8"/>
      <c r="C116" s="8"/>
      <c r="D116" s="8"/>
      <c r="E116" s="8"/>
      <c r="F116" s="8"/>
      <c r="G116" s="8"/>
      <c r="H116" s="8"/>
      <c r="I116" s="14"/>
      <c r="J116" s="8"/>
      <c r="K116" s="8"/>
      <c r="L116" s="8"/>
      <c r="M116" s="8"/>
      <c r="N116" s="8"/>
      <c r="O116" s="8"/>
      <c r="P116" s="8"/>
      <c r="Q116" s="8"/>
      <c r="R116" s="20"/>
      <c r="S116" s="12">
        <v>2016</v>
      </c>
      <c r="T116" s="12" t="s">
        <v>879</v>
      </c>
      <c r="U116" s="12"/>
      <c r="V116" s="12"/>
      <c r="W116" s="12"/>
      <c r="X116" s="12">
        <v>13</v>
      </c>
      <c r="Y116" s="12">
        <v>6</v>
      </c>
      <c r="Z116" s="12">
        <v>7</v>
      </c>
      <c r="AA116" s="20"/>
      <c r="AB116" s="12">
        <v>2017</v>
      </c>
      <c r="AC116" s="12" t="s">
        <v>880</v>
      </c>
      <c r="AD116" s="12"/>
      <c r="AE116" s="12"/>
      <c r="AF116" s="12"/>
      <c r="AG116" s="34">
        <v>185</v>
      </c>
      <c r="AH116" s="34">
        <v>57</v>
      </c>
      <c r="AI116" s="34">
        <v>128</v>
      </c>
      <c r="AJ116" s="20"/>
      <c r="AK116" s="8"/>
      <c r="AL116" s="8"/>
      <c r="AM116" s="8"/>
      <c r="AN116" s="8"/>
      <c r="AO116" s="8"/>
      <c r="AP116" s="8"/>
      <c r="AQ116" s="8"/>
      <c r="AR116" s="8"/>
      <c r="AS116" s="20"/>
      <c r="AT116" s="12">
        <v>2019</v>
      </c>
      <c r="AU116" s="12" t="s">
        <v>881</v>
      </c>
      <c r="AV116" s="12"/>
      <c r="AW116" s="12"/>
      <c r="AX116" s="12"/>
      <c r="AY116" s="12">
        <v>9</v>
      </c>
      <c r="AZ116" s="12">
        <v>9</v>
      </c>
      <c r="BA116" s="12"/>
      <c r="BB116" s="20"/>
      <c r="BC116" s="8">
        <v>2020</v>
      </c>
      <c r="BD116" s="11" t="s">
        <v>882</v>
      </c>
      <c r="BE116" s="11"/>
      <c r="BF116" s="11"/>
      <c r="BG116" s="11"/>
      <c r="BH116" s="11">
        <v>20</v>
      </c>
      <c r="BI116" s="11">
        <v>12</v>
      </c>
      <c r="BJ116" s="11">
        <v>8</v>
      </c>
      <c r="BK116" s="8"/>
      <c r="BL116" s="8"/>
      <c r="BM116" s="8"/>
      <c r="BN116" s="8"/>
      <c r="BO116" s="8"/>
    </row>
    <row r="117" spans="1:67" ht="17" thickTop="1">
      <c r="A117" s="8"/>
      <c r="B117" s="8"/>
      <c r="C117" s="8"/>
      <c r="D117" s="8"/>
      <c r="E117" s="8"/>
      <c r="F117" s="8"/>
      <c r="G117" s="8"/>
      <c r="H117" s="8"/>
      <c r="I117" s="14"/>
      <c r="J117" s="8"/>
      <c r="K117" s="8"/>
      <c r="L117" s="8"/>
      <c r="M117" s="8"/>
      <c r="N117" s="8"/>
      <c r="O117" s="8"/>
      <c r="P117" s="8"/>
      <c r="Q117" s="8"/>
      <c r="R117" s="20"/>
      <c r="S117" s="12">
        <v>2016</v>
      </c>
      <c r="T117" s="12" t="s">
        <v>883</v>
      </c>
      <c r="U117" s="12" t="s">
        <v>884</v>
      </c>
      <c r="V117" s="12"/>
      <c r="W117" s="12"/>
      <c r="X117" s="12">
        <v>12</v>
      </c>
      <c r="Y117" s="12">
        <v>12</v>
      </c>
      <c r="Z117" s="12"/>
      <c r="AA117" s="20"/>
      <c r="AB117" s="8"/>
      <c r="AC117" s="8"/>
      <c r="AD117" s="8"/>
      <c r="AE117" s="8"/>
      <c r="AF117" s="8"/>
      <c r="AG117" s="35">
        <v>19651</v>
      </c>
      <c r="AH117" s="35">
        <v>10554</v>
      </c>
      <c r="AI117" s="35">
        <v>9097</v>
      </c>
      <c r="AJ117" s="22"/>
      <c r="AK117" s="8"/>
      <c r="AL117" s="8"/>
      <c r="AM117" s="8"/>
      <c r="AN117" s="8"/>
      <c r="AO117" s="8"/>
      <c r="AP117" s="8"/>
      <c r="AQ117" s="8"/>
      <c r="AR117" s="8"/>
      <c r="AS117" s="20"/>
      <c r="AT117" s="12">
        <v>2019</v>
      </c>
      <c r="AU117" s="12" t="s">
        <v>64</v>
      </c>
      <c r="AV117" s="12" t="s">
        <v>885</v>
      </c>
      <c r="AW117" s="12" t="s">
        <v>914</v>
      </c>
      <c r="AX117" s="12"/>
      <c r="AY117" s="12">
        <v>20</v>
      </c>
      <c r="AZ117" s="12"/>
      <c r="BA117" s="12">
        <v>20</v>
      </c>
      <c r="BB117" s="21"/>
      <c r="BC117" s="8">
        <v>2020</v>
      </c>
      <c r="BD117" s="11" t="s">
        <v>886</v>
      </c>
      <c r="BE117" s="11"/>
      <c r="BF117" s="11"/>
      <c r="BG117" s="11"/>
      <c r="BH117" s="11">
        <v>12</v>
      </c>
      <c r="BI117" s="11">
        <v>12</v>
      </c>
      <c r="BJ117" s="11"/>
      <c r="BK117" s="8"/>
      <c r="BL117" s="8"/>
      <c r="BM117" s="8"/>
      <c r="BN117" s="8"/>
      <c r="BO117" s="8"/>
    </row>
    <row r="118" spans="1:67">
      <c r="A118" s="8"/>
      <c r="B118" s="8"/>
      <c r="C118" s="8"/>
      <c r="D118" s="8"/>
      <c r="E118" s="8"/>
      <c r="F118" s="8"/>
      <c r="G118" s="8"/>
      <c r="H118" s="8"/>
      <c r="I118" s="14"/>
      <c r="J118" s="8"/>
      <c r="K118" s="8"/>
      <c r="L118" s="8"/>
      <c r="M118" s="8"/>
      <c r="N118" s="8"/>
      <c r="O118" s="8"/>
      <c r="P118" s="8"/>
      <c r="Q118" s="8"/>
      <c r="R118" s="20"/>
      <c r="S118" s="12">
        <v>2016</v>
      </c>
      <c r="T118" s="12" t="s">
        <v>887</v>
      </c>
      <c r="U118" s="12" t="s">
        <v>888</v>
      </c>
      <c r="V118" s="12"/>
      <c r="W118" s="12"/>
      <c r="X118" s="12">
        <v>12</v>
      </c>
      <c r="Y118" s="12">
        <v>12</v>
      </c>
      <c r="Z118" s="12"/>
      <c r="AA118" s="20"/>
      <c r="AB118" s="8"/>
      <c r="AC118" s="8"/>
      <c r="AD118" s="8"/>
      <c r="AE118" s="8"/>
      <c r="AF118" s="8"/>
      <c r="AG118" s="35"/>
      <c r="AH118" s="38">
        <v>53.707190500000003</v>
      </c>
      <c r="AI118" s="38">
        <v>46.29280953</v>
      </c>
      <c r="AJ118" s="22"/>
      <c r="AK118" s="8"/>
      <c r="AL118" s="8"/>
      <c r="AM118" s="8"/>
      <c r="AN118" s="8"/>
      <c r="AO118" s="8"/>
      <c r="AP118" s="8"/>
      <c r="AQ118" s="8"/>
      <c r="AR118" s="8"/>
      <c r="AS118" s="20"/>
      <c r="AT118" s="12">
        <v>2019</v>
      </c>
      <c r="AU118" s="12" t="s">
        <v>66</v>
      </c>
      <c r="AV118" s="12" t="s">
        <v>889</v>
      </c>
      <c r="AW118" s="12"/>
      <c r="AX118" s="12"/>
      <c r="AY118" s="12">
        <v>12</v>
      </c>
      <c r="AZ118" s="12">
        <v>12</v>
      </c>
      <c r="BA118" s="12"/>
      <c r="BB118" s="20"/>
      <c r="BC118" s="8">
        <v>2020</v>
      </c>
      <c r="BD118" s="11" t="s">
        <v>472</v>
      </c>
      <c r="BE118" s="11"/>
      <c r="BF118" s="11"/>
      <c r="BG118" s="11"/>
      <c r="BH118" s="11">
        <v>28</v>
      </c>
      <c r="BI118" s="11">
        <v>28</v>
      </c>
      <c r="BJ118" s="11"/>
      <c r="BK118" s="8"/>
      <c r="BL118" s="8"/>
      <c r="BM118" s="8"/>
      <c r="BN118" s="8"/>
      <c r="BO118" s="8"/>
    </row>
    <row r="119" spans="1:67">
      <c r="A119" s="8"/>
      <c r="B119" s="8"/>
      <c r="C119" s="8"/>
      <c r="D119" s="8"/>
      <c r="E119" s="8"/>
      <c r="F119" s="8"/>
      <c r="G119" s="8"/>
      <c r="H119" s="8"/>
      <c r="I119" s="14"/>
      <c r="J119" s="8"/>
      <c r="K119" s="8"/>
      <c r="L119" s="8"/>
      <c r="M119" s="8"/>
      <c r="N119" s="8"/>
      <c r="O119" s="8"/>
      <c r="P119" s="8"/>
      <c r="Q119" s="8"/>
      <c r="R119" s="20"/>
      <c r="S119" s="12">
        <v>2016</v>
      </c>
      <c r="T119" s="12" t="s">
        <v>890</v>
      </c>
      <c r="U119" s="12"/>
      <c r="V119" s="12"/>
      <c r="W119" s="12"/>
      <c r="X119" s="12">
        <v>10</v>
      </c>
      <c r="Y119" s="12">
        <v>5</v>
      </c>
      <c r="Z119" s="12">
        <v>5</v>
      </c>
      <c r="AA119" s="20"/>
      <c r="AB119" s="8"/>
      <c r="AC119" s="8"/>
      <c r="AD119" s="8"/>
      <c r="AE119" s="8"/>
      <c r="AF119" s="8"/>
      <c r="AG119" s="35"/>
      <c r="AH119" s="35" t="s">
        <v>891</v>
      </c>
      <c r="AI119" s="35" t="s">
        <v>691</v>
      </c>
      <c r="AJ119" s="22"/>
      <c r="AK119" s="8"/>
      <c r="AL119" s="8"/>
      <c r="AM119" s="8"/>
      <c r="AN119" s="8"/>
      <c r="AO119" s="8"/>
      <c r="AP119" s="8"/>
      <c r="AQ119" s="8"/>
      <c r="AR119" s="8"/>
      <c r="AS119" s="20"/>
      <c r="AT119" s="12">
        <v>2019</v>
      </c>
      <c r="AU119" s="12" t="s">
        <v>892</v>
      </c>
      <c r="AV119" s="12" t="s">
        <v>893</v>
      </c>
      <c r="AW119" s="12" t="s">
        <v>914</v>
      </c>
      <c r="AX119" s="12"/>
      <c r="AY119" s="12">
        <v>833</v>
      </c>
      <c r="AZ119" s="12"/>
      <c r="BA119" s="12">
        <v>833</v>
      </c>
      <c r="BB119" s="21"/>
      <c r="BC119" s="8">
        <v>2020</v>
      </c>
      <c r="BD119" s="11" t="s">
        <v>230</v>
      </c>
      <c r="BE119" s="11"/>
      <c r="BF119" s="11"/>
      <c r="BG119" s="11"/>
      <c r="BH119" s="11">
        <v>3</v>
      </c>
      <c r="BI119" s="11">
        <v>2</v>
      </c>
      <c r="BJ119" s="11">
        <v>1</v>
      </c>
      <c r="BK119" s="8"/>
      <c r="BL119" s="8"/>
      <c r="BM119" s="8"/>
      <c r="BN119" s="8"/>
      <c r="BO119" s="8"/>
    </row>
    <row r="120" spans="1:67">
      <c r="A120" s="8"/>
      <c r="B120" s="8"/>
      <c r="C120" s="8"/>
      <c r="D120" s="8"/>
      <c r="E120" s="8"/>
      <c r="F120" s="8"/>
      <c r="G120" s="8"/>
      <c r="H120" s="8"/>
      <c r="I120" s="14"/>
      <c r="J120" s="8"/>
      <c r="K120" s="8"/>
      <c r="L120" s="8"/>
      <c r="M120" s="8"/>
      <c r="N120" s="8"/>
      <c r="O120" s="8"/>
      <c r="P120" s="8"/>
      <c r="Q120" s="8"/>
      <c r="R120" s="20"/>
      <c r="S120" s="12">
        <v>2016</v>
      </c>
      <c r="T120" s="12" t="s">
        <v>894</v>
      </c>
      <c r="U120" s="12" t="s">
        <v>766</v>
      </c>
      <c r="V120" s="12"/>
      <c r="W120" s="12"/>
      <c r="X120" s="12">
        <v>50</v>
      </c>
      <c r="Y120" s="12">
        <v>50</v>
      </c>
      <c r="Z120" s="12"/>
      <c r="AA120" s="20"/>
      <c r="AB120" s="8"/>
      <c r="AC120" s="8"/>
      <c r="AD120" s="8"/>
      <c r="AE120" s="8"/>
      <c r="AF120" s="8"/>
      <c r="AG120" s="8"/>
      <c r="AH120" s="8"/>
      <c r="AI120" s="8"/>
      <c r="AJ120" s="20"/>
      <c r="AK120" s="8"/>
      <c r="AL120" s="8"/>
      <c r="AM120" s="8"/>
      <c r="AN120" s="8"/>
      <c r="AO120" s="8"/>
      <c r="AP120" s="8"/>
      <c r="AQ120" s="8"/>
      <c r="AR120" s="8"/>
      <c r="AS120" s="20"/>
      <c r="AT120" s="12">
        <v>2019</v>
      </c>
      <c r="AU120" s="12" t="s">
        <v>722</v>
      </c>
      <c r="AV120" s="12"/>
      <c r="AW120" s="12"/>
      <c r="AX120" s="12"/>
      <c r="AY120" s="12">
        <v>10</v>
      </c>
      <c r="AZ120" s="12">
        <v>2</v>
      </c>
      <c r="BA120" s="12">
        <v>8</v>
      </c>
      <c r="BB120" s="20"/>
      <c r="BC120" s="8">
        <v>2020</v>
      </c>
      <c r="BD120" s="11" t="s">
        <v>895</v>
      </c>
      <c r="BE120" s="11"/>
      <c r="BF120" s="11"/>
      <c r="BG120" s="11"/>
      <c r="BH120" s="11">
        <v>27</v>
      </c>
      <c r="BI120" s="11">
        <v>24</v>
      </c>
      <c r="BJ120" s="11">
        <v>3</v>
      </c>
      <c r="BK120" s="8"/>
      <c r="BL120" s="8"/>
      <c r="BM120" s="8"/>
      <c r="BN120" s="8"/>
      <c r="BO120" s="8"/>
    </row>
    <row r="121" spans="1:67" ht="17" thickBot="1">
      <c r="A121" s="8"/>
      <c r="B121" s="8"/>
      <c r="C121" s="8"/>
      <c r="D121" s="8"/>
      <c r="E121" s="8"/>
      <c r="F121" s="8"/>
      <c r="G121" s="8"/>
      <c r="H121" s="8"/>
      <c r="I121" s="14"/>
      <c r="J121" s="8"/>
      <c r="K121" s="8"/>
      <c r="L121" s="8"/>
      <c r="M121" s="8"/>
      <c r="N121" s="8"/>
      <c r="O121" s="8"/>
      <c r="P121" s="8"/>
      <c r="Q121" s="8"/>
      <c r="R121" s="20"/>
      <c r="S121" s="12">
        <v>2016</v>
      </c>
      <c r="T121" s="12" t="s">
        <v>896</v>
      </c>
      <c r="U121" s="12"/>
      <c r="V121" s="12"/>
      <c r="W121" s="12"/>
      <c r="X121" s="12">
        <v>3921</v>
      </c>
      <c r="Y121" s="12">
        <v>2098</v>
      </c>
      <c r="Z121" s="12">
        <v>1823</v>
      </c>
      <c r="AA121" s="20"/>
      <c r="AB121" s="8"/>
      <c r="AC121" s="8"/>
      <c r="AD121" s="8"/>
      <c r="AE121" s="8"/>
      <c r="AF121" s="8"/>
      <c r="AG121" s="8"/>
      <c r="AH121" s="8"/>
      <c r="AI121" s="8"/>
      <c r="AJ121" s="20"/>
      <c r="AK121" s="8"/>
      <c r="AL121" s="8"/>
      <c r="AM121" s="8"/>
      <c r="AN121" s="8"/>
      <c r="AO121" s="8"/>
      <c r="AP121" s="8"/>
      <c r="AQ121" s="8"/>
      <c r="AR121" s="8"/>
      <c r="AS121" s="20"/>
      <c r="AT121" s="12">
        <v>2019</v>
      </c>
      <c r="AU121" s="12" t="s">
        <v>897</v>
      </c>
      <c r="AV121" s="12" t="s">
        <v>898</v>
      </c>
      <c r="AW121" s="12"/>
      <c r="AX121" s="12"/>
      <c r="AY121" s="34">
        <v>2</v>
      </c>
      <c r="AZ121" s="34"/>
      <c r="BA121" s="34">
        <v>2</v>
      </c>
      <c r="BB121" s="20"/>
      <c r="BC121" s="8">
        <v>2020</v>
      </c>
      <c r="BD121" s="11" t="s">
        <v>899</v>
      </c>
      <c r="BE121" s="11"/>
      <c r="BF121" s="11"/>
      <c r="BG121" s="11"/>
      <c r="BH121" s="11">
        <v>14</v>
      </c>
      <c r="BI121" s="11">
        <v>14</v>
      </c>
      <c r="BJ121" s="11"/>
      <c r="BK121" s="8"/>
      <c r="BL121" s="8"/>
      <c r="BM121" s="8"/>
      <c r="BN121" s="8"/>
      <c r="BO121" s="8"/>
    </row>
    <row r="122" spans="1:67" ht="17" thickTop="1">
      <c r="A122" s="8"/>
      <c r="B122" s="8"/>
      <c r="C122" s="8"/>
      <c r="D122" s="8"/>
      <c r="E122" s="8"/>
      <c r="F122" s="8"/>
      <c r="G122" s="8"/>
      <c r="H122" s="8"/>
      <c r="I122" s="14"/>
      <c r="J122" s="8"/>
      <c r="K122" s="8"/>
      <c r="L122" s="8"/>
      <c r="M122" s="8"/>
      <c r="N122" s="8"/>
      <c r="O122" s="8"/>
      <c r="P122" s="8"/>
      <c r="Q122" s="8"/>
      <c r="R122" s="20"/>
      <c r="S122" s="12">
        <v>2016</v>
      </c>
      <c r="T122" s="12" t="s">
        <v>900</v>
      </c>
      <c r="U122" s="12" t="s">
        <v>31</v>
      </c>
      <c r="V122" s="12"/>
      <c r="W122" s="12"/>
      <c r="X122" s="12">
        <v>181</v>
      </c>
      <c r="Y122" s="12">
        <v>181</v>
      </c>
      <c r="Z122" s="12"/>
      <c r="AA122" s="20"/>
      <c r="AB122" s="8"/>
      <c r="AC122" s="8"/>
      <c r="AD122" s="8"/>
      <c r="AE122" s="8"/>
      <c r="AF122" s="8"/>
      <c r="AG122" s="8"/>
      <c r="AH122" s="8"/>
      <c r="AI122" s="8"/>
      <c r="AJ122" s="20"/>
      <c r="AK122" s="8"/>
      <c r="AL122" s="8"/>
      <c r="AM122" s="8"/>
      <c r="AN122" s="8"/>
      <c r="AO122" s="8"/>
      <c r="AP122" s="8"/>
      <c r="AQ122" s="8"/>
      <c r="AR122" s="8"/>
      <c r="AS122" s="20"/>
      <c r="AT122" s="8"/>
      <c r="AU122" s="8"/>
      <c r="AV122" s="8"/>
      <c r="AW122" s="8"/>
      <c r="AX122" s="8"/>
      <c r="AY122" s="35">
        <v>33515</v>
      </c>
      <c r="AZ122" s="35">
        <v>21794</v>
      </c>
      <c r="BA122" s="35">
        <v>11721</v>
      </c>
      <c r="BB122" s="22"/>
      <c r="BC122" s="8">
        <v>2020</v>
      </c>
      <c r="BD122" s="11" t="s">
        <v>901</v>
      </c>
      <c r="BE122" s="11"/>
      <c r="BF122" s="12" t="s">
        <v>914</v>
      </c>
      <c r="BG122" s="11"/>
      <c r="BH122" s="11">
        <v>46</v>
      </c>
      <c r="BI122" s="11">
        <v>46</v>
      </c>
      <c r="BJ122" s="11"/>
      <c r="BK122" s="8"/>
      <c r="BL122" s="8"/>
      <c r="BM122" s="8"/>
      <c r="BN122" s="8"/>
      <c r="BO122" s="8"/>
    </row>
    <row r="123" spans="1:67">
      <c r="A123" s="8"/>
      <c r="B123" s="8"/>
      <c r="C123" s="8"/>
      <c r="D123" s="8"/>
      <c r="E123" s="8"/>
      <c r="F123" s="8"/>
      <c r="G123" s="8"/>
      <c r="H123" s="8"/>
      <c r="I123" s="14"/>
      <c r="J123" s="8"/>
      <c r="K123" s="8"/>
      <c r="L123" s="8"/>
      <c r="M123" s="8"/>
      <c r="N123" s="8"/>
      <c r="O123" s="8"/>
      <c r="P123" s="8"/>
      <c r="Q123" s="8"/>
      <c r="R123" s="20"/>
      <c r="S123" s="12">
        <v>2016</v>
      </c>
      <c r="T123" s="12" t="s">
        <v>902</v>
      </c>
      <c r="U123" s="12"/>
      <c r="V123" s="12"/>
      <c r="W123" s="12"/>
      <c r="X123" s="12">
        <v>110</v>
      </c>
      <c r="Y123" s="12">
        <v>69</v>
      </c>
      <c r="Z123" s="12">
        <v>41</v>
      </c>
      <c r="AA123" s="20"/>
      <c r="AB123" s="8"/>
      <c r="AC123" s="8"/>
      <c r="AD123" s="8"/>
      <c r="AE123" s="8"/>
      <c r="AF123" s="8"/>
      <c r="AG123" s="8"/>
      <c r="AH123" s="8"/>
      <c r="AI123" s="8"/>
      <c r="AJ123" s="20"/>
      <c r="AK123" s="8"/>
      <c r="AL123" s="8"/>
      <c r="AM123" s="8"/>
      <c r="AN123" s="8"/>
      <c r="AO123" s="8"/>
      <c r="AP123" s="8"/>
      <c r="AQ123" s="8"/>
      <c r="AR123" s="8"/>
      <c r="AS123" s="20"/>
      <c r="AT123" s="8"/>
      <c r="AU123" s="8"/>
      <c r="AV123" s="8"/>
      <c r="AW123" s="8"/>
      <c r="AX123" s="8"/>
      <c r="AY123" s="35"/>
      <c r="AZ123" s="38">
        <v>65.027599600000002</v>
      </c>
      <c r="BA123" s="38">
        <v>34.97240042</v>
      </c>
      <c r="BB123" s="22"/>
      <c r="BC123" s="8">
        <v>2020</v>
      </c>
      <c r="BD123" s="11" t="s">
        <v>903</v>
      </c>
      <c r="BE123" s="11"/>
      <c r="BF123" s="12" t="s">
        <v>914</v>
      </c>
      <c r="BG123" s="11"/>
      <c r="BH123" s="11">
        <v>30</v>
      </c>
      <c r="BI123" s="11"/>
      <c r="BJ123" s="11">
        <v>30</v>
      </c>
      <c r="BK123" s="8"/>
      <c r="BL123" s="8"/>
      <c r="BM123" s="8"/>
      <c r="BN123" s="8"/>
      <c r="BO123" s="8"/>
    </row>
    <row r="124" spans="1:67" ht="17" thickBot="1">
      <c r="A124" s="8"/>
      <c r="B124" s="8"/>
      <c r="C124" s="8"/>
      <c r="D124" s="8"/>
      <c r="E124" s="8"/>
      <c r="F124" s="8"/>
      <c r="G124" s="8"/>
      <c r="H124" s="8"/>
      <c r="I124" s="14"/>
      <c r="J124" s="8"/>
      <c r="K124" s="8"/>
      <c r="L124" s="8"/>
      <c r="M124" s="8"/>
      <c r="N124" s="8"/>
      <c r="O124" s="8"/>
      <c r="P124" s="8"/>
      <c r="Q124" s="8"/>
      <c r="R124" s="20"/>
      <c r="S124" s="12">
        <v>2016</v>
      </c>
      <c r="T124" s="12" t="s">
        <v>904</v>
      </c>
      <c r="U124" s="12"/>
      <c r="V124" s="12"/>
      <c r="W124" s="12"/>
      <c r="X124" s="34">
        <v>113</v>
      </c>
      <c r="Y124" s="34">
        <v>52</v>
      </c>
      <c r="Z124" s="34">
        <v>61</v>
      </c>
      <c r="AA124" s="20"/>
      <c r="AB124" s="8"/>
      <c r="AC124" s="8"/>
      <c r="AD124" s="8"/>
      <c r="AE124" s="8"/>
      <c r="AF124" s="8"/>
      <c r="AG124" s="8"/>
      <c r="AH124" s="8"/>
      <c r="AI124" s="8"/>
      <c r="AJ124" s="20"/>
      <c r="AK124" s="8"/>
      <c r="AL124" s="8"/>
      <c r="AM124" s="8"/>
      <c r="AN124" s="8"/>
      <c r="AO124" s="8"/>
      <c r="AP124" s="8"/>
      <c r="AQ124" s="8"/>
      <c r="AR124" s="8"/>
      <c r="AS124" s="20"/>
      <c r="AT124" s="8"/>
      <c r="AU124" s="8"/>
      <c r="AV124" s="8"/>
      <c r="AW124" s="8"/>
      <c r="AX124" s="8"/>
      <c r="AY124" s="35"/>
      <c r="AZ124" s="35" t="s">
        <v>905</v>
      </c>
      <c r="BA124" s="35" t="s">
        <v>906</v>
      </c>
      <c r="BB124" s="22"/>
      <c r="BC124" s="8">
        <v>2020</v>
      </c>
      <c r="BD124" s="11" t="s">
        <v>907</v>
      </c>
      <c r="BE124" s="11"/>
      <c r="BF124" s="11"/>
      <c r="BG124" s="11"/>
      <c r="BH124" s="11">
        <v>24</v>
      </c>
      <c r="BI124" s="11">
        <v>24</v>
      </c>
      <c r="BJ124" s="11"/>
      <c r="BK124" s="8"/>
      <c r="BL124" s="8"/>
      <c r="BM124" s="8"/>
      <c r="BN124" s="8"/>
      <c r="BO124" s="8"/>
    </row>
    <row r="125" spans="1:67" ht="17" thickTop="1">
      <c r="A125" s="8"/>
      <c r="B125" s="8"/>
      <c r="C125" s="8"/>
      <c r="D125" s="8"/>
      <c r="E125" s="8"/>
      <c r="F125" s="8"/>
      <c r="G125" s="8"/>
      <c r="H125" s="8"/>
      <c r="I125" s="14"/>
      <c r="J125" s="8"/>
      <c r="K125" s="8"/>
      <c r="L125" s="8"/>
      <c r="M125" s="8"/>
      <c r="N125" s="8"/>
      <c r="O125" s="8"/>
      <c r="P125" s="8"/>
      <c r="Q125" s="8"/>
      <c r="R125" s="20"/>
      <c r="S125" s="8"/>
      <c r="T125" s="8"/>
      <c r="U125" s="8"/>
      <c r="V125" s="8"/>
      <c r="W125" s="8"/>
      <c r="X125" s="35">
        <v>438287</v>
      </c>
      <c r="Y125" s="35">
        <v>226353</v>
      </c>
      <c r="Z125" s="35">
        <v>215980</v>
      </c>
      <c r="AA125" s="22"/>
      <c r="AB125" s="8"/>
      <c r="AC125" s="8"/>
      <c r="AD125" s="8"/>
      <c r="AE125" s="8"/>
      <c r="AF125" s="8"/>
      <c r="AG125" s="8"/>
      <c r="AH125" s="8"/>
      <c r="AI125" s="8"/>
      <c r="AJ125" s="20"/>
      <c r="AK125" s="8"/>
      <c r="AL125" s="8"/>
      <c r="AM125" s="8"/>
      <c r="AN125" s="8"/>
      <c r="AO125" s="8"/>
      <c r="AP125" s="8"/>
      <c r="AQ125" s="8"/>
      <c r="AR125" s="8"/>
      <c r="AS125" s="20"/>
      <c r="AT125" s="8"/>
      <c r="AU125" s="8"/>
      <c r="AV125" s="8"/>
      <c r="AW125" s="8"/>
      <c r="AX125" s="8"/>
      <c r="AY125" s="8"/>
      <c r="AZ125" s="8"/>
      <c r="BA125" s="8"/>
      <c r="BB125" s="20"/>
      <c r="BC125" s="8">
        <v>2020</v>
      </c>
      <c r="BD125" s="11" t="s">
        <v>908</v>
      </c>
      <c r="BE125" s="11"/>
      <c r="BF125" s="11"/>
      <c r="BG125" s="11"/>
      <c r="BH125" s="11">
        <v>10</v>
      </c>
      <c r="BI125" s="11">
        <v>10</v>
      </c>
      <c r="BJ125" s="11"/>
      <c r="BK125" s="8"/>
      <c r="BL125" s="8"/>
      <c r="BM125" s="8"/>
      <c r="BN125" s="8"/>
      <c r="BO125" s="8"/>
    </row>
    <row r="126" spans="1:67" ht="17" thickBot="1">
      <c r="A126" s="8"/>
      <c r="B126" s="8"/>
      <c r="C126" s="8"/>
      <c r="D126" s="8"/>
      <c r="E126" s="8"/>
      <c r="F126" s="8"/>
      <c r="G126" s="8"/>
      <c r="H126" s="8"/>
      <c r="I126" s="14"/>
      <c r="J126" s="8"/>
      <c r="K126" s="8"/>
      <c r="L126" s="8"/>
      <c r="M126" s="8"/>
      <c r="N126" s="8"/>
      <c r="O126" s="8"/>
      <c r="P126" s="8"/>
      <c r="Q126" s="8"/>
      <c r="R126" s="20"/>
      <c r="S126" s="8"/>
      <c r="T126" s="8"/>
      <c r="U126" s="8"/>
      <c r="V126" s="8"/>
      <c r="W126" s="8"/>
      <c r="X126" s="35"/>
      <c r="Y126" s="35">
        <v>51.644926699999999</v>
      </c>
      <c r="Z126" s="35">
        <v>49.278212680000003</v>
      </c>
      <c r="AA126" s="22"/>
      <c r="AB126" s="8"/>
      <c r="AC126" s="8"/>
      <c r="AD126" s="8"/>
      <c r="AE126" s="8"/>
      <c r="AF126" s="8"/>
      <c r="AG126" s="8"/>
      <c r="AH126" s="8"/>
      <c r="AI126" s="8"/>
      <c r="AJ126" s="20"/>
      <c r="AK126" s="8"/>
      <c r="AL126" s="8"/>
      <c r="AM126" s="8"/>
      <c r="AN126" s="8"/>
      <c r="AO126" s="8"/>
      <c r="AP126" s="8"/>
      <c r="AQ126" s="8"/>
      <c r="AR126" s="8"/>
      <c r="AS126" s="20"/>
      <c r="AT126" s="8"/>
      <c r="AU126" s="8"/>
      <c r="AV126" s="8"/>
      <c r="AW126" s="8"/>
      <c r="AX126" s="8"/>
      <c r="AY126" s="8"/>
      <c r="AZ126" s="8"/>
      <c r="BA126" s="8"/>
      <c r="BB126" s="20"/>
      <c r="BC126" s="8">
        <v>2020</v>
      </c>
      <c r="BD126" s="8" t="s">
        <v>852</v>
      </c>
      <c r="BE126" s="8"/>
      <c r="BF126" s="8"/>
      <c r="BG126" s="8"/>
      <c r="BH126" s="39">
        <v>24</v>
      </c>
      <c r="BI126" s="39">
        <v>24</v>
      </c>
      <c r="BJ126" s="39"/>
      <c r="BK126" s="8"/>
      <c r="BL126" s="8"/>
      <c r="BM126" s="8"/>
      <c r="BN126" s="8"/>
      <c r="BO126" s="8"/>
    </row>
    <row r="127" spans="1:67" ht="33" thickTop="1">
      <c r="A127" s="8"/>
      <c r="B127" s="8"/>
      <c r="C127" s="8"/>
      <c r="D127" s="8"/>
      <c r="E127" s="8"/>
      <c r="F127" s="8"/>
      <c r="G127" s="8"/>
      <c r="H127" s="8"/>
      <c r="I127" s="14"/>
      <c r="J127" s="8"/>
      <c r="K127" s="8"/>
      <c r="L127" s="8"/>
      <c r="M127" s="8"/>
      <c r="N127" s="8"/>
      <c r="O127" s="8"/>
      <c r="P127" s="8"/>
      <c r="Q127" s="8"/>
      <c r="R127" s="20"/>
      <c r="S127" s="8"/>
      <c r="T127" s="8"/>
      <c r="U127" s="8"/>
      <c r="V127" s="8"/>
      <c r="W127" s="8"/>
      <c r="X127" s="35"/>
      <c r="Y127" s="35" t="s">
        <v>909</v>
      </c>
      <c r="Z127" s="35" t="s">
        <v>910</v>
      </c>
      <c r="AA127" s="22"/>
      <c r="AB127" s="8"/>
      <c r="AC127" s="8"/>
      <c r="AD127" s="8"/>
      <c r="AE127" s="8"/>
      <c r="AF127" s="8"/>
      <c r="AG127" s="8"/>
      <c r="AH127" s="8"/>
      <c r="AI127" s="8"/>
      <c r="AJ127" s="20"/>
      <c r="AK127" s="8"/>
      <c r="AL127" s="8"/>
      <c r="AM127" s="8"/>
      <c r="AN127" s="8"/>
      <c r="AO127" s="8"/>
      <c r="AP127" s="8"/>
      <c r="AQ127" s="8"/>
      <c r="AR127" s="8"/>
      <c r="AS127" s="20"/>
      <c r="AT127" s="8"/>
      <c r="AU127" s="8"/>
      <c r="AV127" s="8"/>
      <c r="AW127" s="8"/>
      <c r="AX127" s="8"/>
      <c r="AY127" s="8"/>
      <c r="AZ127" s="8"/>
      <c r="BA127" s="8"/>
      <c r="BB127" s="20"/>
      <c r="BC127" s="8"/>
      <c r="BD127" s="8"/>
      <c r="BE127" s="8"/>
      <c r="BF127" s="8"/>
      <c r="BG127" s="8"/>
      <c r="BH127" s="35">
        <v>51106</v>
      </c>
      <c r="BI127" s="35">
        <v>27463</v>
      </c>
      <c r="BJ127" s="35">
        <v>23643</v>
      </c>
      <c r="BK127" s="8"/>
      <c r="BL127" s="8"/>
      <c r="BM127" s="8"/>
      <c r="BN127" s="8"/>
      <c r="BO127" s="8"/>
    </row>
    <row r="128" spans="1:67">
      <c r="A128" s="8"/>
      <c r="B128" s="8"/>
      <c r="C128" s="8"/>
      <c r="D128" s="8"/>
      <c r="E128" s="8"/>
      <c r="F128" s="8"/>
      <c r="G128" s="8"/>
      <c r="H128" s="8"/>
      <c r="I128" s="14"/>
      <c r="J128" s="8"/>
      <c r="K128" s="8"/>
      <c r="L128" s="8"/>
      <c r="M128" s="8"/>
      <c r="N128" s="8"/>
      <c r="O128" s="8"/>
      <c r="P128" s="8"/>
      <c r="Q128" s="8"/>
      <c r="R128" s="20"/>
      <c r="S128" s="8"/>
      <c r="T128" s="8"/>
      <c r="U128" s="8"/>
      <c r="V128" s="8"/>
      <c r="W128" s="8"/>
      <c r="X128" s="8"/>
      <c r="Y128" s="8"/>
      <c r="Z128" s="8">
        <v>1</v>
      </c>
      <c r="AA128" s="20"/>
      <c r="AB128" s="8"/>
      <c r="AC128" s="8"/>
      <c r="AD128" s="8"/>
      <c r="AE128" s="8"/>
      <c r="AF128" s="8"/>
      <c r="AG128" s="8"/>
      <c r="AH128" s="8"/>
      <c r="AI128" s="8"/>
      <c r="AJ128" s="20"/>
      <c r="AK128" s="8"/>
      <c r="AL128" s="8"/>
      <c r="AM128" s="8"/>
      <c r="AN128" s="8"/>
      <c r="AO128" s="8"/>
      <c r="AP128" s="8"/>
      <c r="AQ128" s="8"/>
      <c r="AR128" s="8"/>
      <c r="AS128" s="20"/>
      <c r="AT128" s="8"/>
      <c r="AU128" s="8"/>
      <c r="AV128" s="8"/>
      <c r="AW128" s="8"/>
      <c r="AX128" s="8"/>
      <c r="AY128" s="8"/>
      <c r="AZ128" s="8"/>
      <c r="BA128" s="8"/>
      <c r="BB128" s="20"/>
      <c r="BC128" s="8"/>
      <c r="BD128" s="8"/>
      <c r="BE128" s="8"/>
      <c r="BF128" s="8"/>
      <c r="BG128" s="8"/>
      <c r="BH128" s="35"/>
      <c r="BI128" s="38">
        <v>53.737330300000004</v>
      </c>
      <c r="BJ128" s="38">
        <v>46.262669750000001</v>
      </c>
      <c r="BK128" s="8"/>
      <c r="BL128" s="8"/>
      <c r="BM128" s="8"/>
      <c r="BN128" s="8"/>
      <c r="BO128" s="8"/>
    </row>
    <row r="129" spans="1:67">
      <c r="A129" s="8"/>
      <c r="B129" s="8"/>
      <c r="C129" s="8"/>
      <c r="D129" s="8"/>
      <c r="E129" s="8"/>
      <c r="F129" s="8"/>
      <c r="G129" s="8"/>
      <c r="H129" s="8"/>
      <c r="I129" s="14"/>
      <c r="J129" s="8"/>
      <c r="K129" s="8"/>
      <c r="L129" s="8"/>
      <c r="M129" s="8"/>
      <c r="N129" s="8"/>
      <c r="O129" s="8"/>
      <c r="P129" s="8"/>
      <c r="Q129" s="8"/>
      <c r="R129" s="20"/>
      <c r="S129" s="8"/>
      <c r="T129" s="8"/>
      <c r="U129" s="8"/>
      <c r="V129" s="8"/>
      <c r="W129" s="8"/>
      <c r="X129" s="8"/>
      <c r="Y129" s="8"/>
      <c r="Z129" s="8"/>
      <c r="AA129" s="20"/>
      <c r="AB129" s="8"/>
      <c r="AC129" s="8"/>
      <c r="AD129" s="8"/>
      <c r="AE129" s="8"/>
      <c r="AF129" s="8"/>
      <c r="AG129" s="8"/>
      <c r="AH129" s="8"/>
      <c r="AI129" s="8"/>
      <c r="AJ129" s="20"/>
      <c r="AK129" s="8"/>
      <c r="AL129" s="8"/>
      <c r="AM129" s="8"/>
      <c r="AN129" s="8"/>
      <c r="AO129" s="8"/>
      <c r="AP129" s="8"/>
      <c r="AQ129" s="8"/>
      <c r="AR129" s="8"/>
      <c r="AS129" s="20"/>
      <c r="AT129" s="8"/>
      <c r="AU129" s="8"/>
      <c r="AV129" s="8"/>
      <c r="AW129" s="8"/>
      <c r="AX129" s="8"/>
      <c r="AY129" s="8"/>
      <c r="AZ129" s="8"/>
      <c r="BA129" s="8"/>
      <c r="BB129" s="20"/>
      <c r="BC129" s="8"/>
      <c r="BD129" s="8"/>
      <c r="BE129" s="8"/>
      <c r="BF129" s="8"/>
      <c r="BG129" s="8"/>
      <c r="BH129" s="35"/>
      <c r="BI129" s="35" t="s">
        <v>911</v>
      </c>
      <c r="BJ129" s="35" t="s">
        <v>906</v>
      </c>
      <c r="BK129" s="8"/>
      <c r="BL129" s="8"/>
      <c r="BM129" s="8"/>
      <c r="BN129" s="8"/>
      <c r="BO129" s="8"/>
    </row>
    <row r="130" spans="1:67">
      <c r="A130" s="8"/>
      <c r="B130" s="8"/>
      <c r="C130" s="8"/>
      <c r="D130" s="8"/>
      <c r="E130" s="8"/>
      <c r="F130" s="8"/>
      <c r="G130" s="8"/>
      <c r="H130" s="8"/>
      <c r="I130" s="14"/>
      <c r="J130" s="8"/>
      <c r="K130" s="8"/>
      <c r="L130" s="8"/>
      <c r="M130" s="8"/>
      <c r="N130" s="8"/>
      <c r="O130" s="8"/>
      <c r="P130" s="8"/>
      <c r="Q130" s="8"/>
      <c r="R130" s="20"/>
      <c r="S130" s="8"/>
      <c r="T130" s="8"/>
      <c r="U130" s="8"/>
      <c r="V130" s="8"/>
      <c r="W130" s="8"/>
      <c r="X130" s="8"/>
      <c r="Y130" s="8"/>
      <c r="Z130" s="8"/>
      <c r="AA130" s="20"/>
      <c r="AB130" s="8"/>
      <c r="AC130" s="8"/>
      <c r="AD130" s="8"/>
      <c r="AE130" s="8"/>
      <c r="AF130" s="8"/>
      <c r="AG130" s="8"/>
      <c r="AH130" s="8"/>
      <c r="AI130" s="8"/>
      <c r="AJ130" s="20"/>
      <c r="AK130" s="8"/>
      <c r="AL130" s="8"/>
      <c r="AM130" s="8"/>
      <c r="AN130" s="8"/>
      <c r="AO130" s="8"/>
      <c r="AP130" s="8"/>
      <c r="AQ130" s="8"/>
      <c r="AR130" s="8"/>
      <c r="AS130" s="20"/>
      <c r="AT130" s="8"/>
      <c r="AU130" s="8"/>
      <c r="AV130" s="8"/>
      <c r="AW130" s="8"/>
      <c r="AX130" s="8"/>
      <c r="AY130" s="8"/>
      <c r="AZ130" s="8"/>
      <c r="BA130" s="8"/>
      <c r="BB130" s="20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</row>
    <row r="131" spans="1:67">
      <c r="A131" s="8"/>
      <c r="B131" s="8"/>
      <c r="C131" s="8"/>
      <c r="D131" s="8"/>
      <c r="E131" s="8"/>
      <c r="F131" s="8"/>
      <c r="G131" s="8"/>
      <c r="H131" s="8"/>
      <c r="I131" s="14"/>
      <c r="J131" s="8"/>
      <c r="K131" s="8"/>
      <c r="L131" s="8"/>
      <c r="M131" s="8"/>
      <c r="N131" s="8"/>
      <c r="O131" s="8"/>
      <c r="P131" s="8"/>
      <c r="Q131" s="8"/>
      <c r="R131" s="20"/>
      <c r="S131" s="8"/>
      <c r="T131" s="8"/>
      <c r="U131" s="8"/>
      <c r="V131" s="8"/>
      <c r="W131" s="8"/>
      <c r="X131" s="8"/>
      <c r="Y131" s="8"/>
      <c r="Z131" s="8"/>
      <c r="AA131" s="20"/>
      <c r="AB131" s="8"/>
      <c r="AC131" s="8"/>
      <c r="AD131" s="8"/>
      <c r="AE131" s="8"/>
      <c r="AF131" s="8"/>
      <c r="AG131" s="8"/>
      <c r="AH131" s="8"/>
      <c r="AI131" s="8"/>
      <c r="AJ131" s="20"/>
      <c r="AK131" s="8"/>
      <c r="AL131" s="8"/>
      <c r="AM131" s="8"/>
      <c r="AN131" s="8"/>
      <c r="AO131" s="8"/>
      <c r="AP131" s="8"/>
      <c r="AQ131" s="8"/>
      <c r="AR131" s="8"/>
      <c r="AS131" s="20"/>
      <c r="AT131" s="8"/>
      <c r="AU131" s="8"/>
      <c r="AV131" s="8"/>
      <c r="AW131" s="8"/>
      <c r="AX131" s="8"/>
      <c r="AY131" s="8"/>
      <c r="AZ131" s="8"/>
      <c r="BA131" s="8"/>
      <c r="BB131" s="20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</row>
    <row r="132" spans="1:67">
      <c r="A132" s="8"/>
      <c r="B132" s="8"/>
      <c r="C132" s="8"/>
      <c r="D132" s="8"/>
      <c r="E132" s="8"/>
      <c r="F132" s="8"/>
      <c r="G132" s="8"/>
      <c r="H132" s="8"/>
      <c r="I132" s="14"/>
      <c r="J132" s="8"/>
      <c r="K132" s="8"/>
      <c r="L132" s="8"/>
      <c r="M132" s="8"/>
      <c r="N132" s="8"/>
      <c r="O132" s="8"/>
      <c r="P132" s="8"/>
      <c r="Q132" s="8"/>
      <c r="R132" s="20"/>
      <c r="S132" s="8"/>
      <c r="T132" s="8"/>
      <c r="U132" s="8"/>
      <c r="V132" s="8"/>
      <c r="W132" s="8"/>
      <c r="X132" s="8"/>
      <c r="Y132" s="8"/>
      <c r="Z132" s="8"/>
      <c r="AA132" s="20"/>
      <c r="AB132" s="8"/>
      <c r="AC132" s="8"/>
      <c r="AD132" s="8"/>
      <c r="AE132" s="8"/>
      <c r="AF132" s="8"/>
      <c r="AG132" s="8"/>
      <c r="AH132" s="8"/>
      <c r="AI132" s="8"/>
      <c r="AJ132" s="20"/>
      <c r="AK132" s="8"/>
      <c r="AL132" s="8"/>
      <c r="AM132" s="8"/>
      <c r="AN132" s="8"/>
      <c r="AO132" s="8"/>
      <c r="AP132" s="8"/>
      <c r="AQ132" s="8"/>
      <c r="AR132" s="8"/>
      <c r="AS132" s="20"/>
      <c r="AT132" s="8"/>
      <c r="AU132" s="8"/>
      <c r="AV132" s="8"/>
      <c r="AW132" s="8"/>
      <c r="AX132" s="8"/>
      <c r="AY132" s="8"/>
      <c r="AZ132" s="8"/>
      <c r="BA132" s="8"/>
      <c r="BB132" s="20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</row>
    <row r="133" spans="1:67">
      <c r="A133" s="8"/>
      <c r="B133" s="8"/>
      <c r="C133" s="8"/>
      <c r="D133" s="8"/>
      <c r="E133" s="8"/>
      <c r="F133" s="8"/>
      <c r="G133" s="8"/>
      <c r="H133" s="8"/>
      <c r="I133" s="14"/>
      <c r="J133" s="8"/>
      <c r="K133" s="8"/>
      <c r="L133" s="8"/>
      <c r="M133" s="8"/>
      <c r="N133" s="8"/>
      <c r="O133" s="8"/>
      <c r="P133" s="8"/>
      <c r="Q133" s="8"/>
      <c r="R133" s="20"/>
      <c r="S133" s="8"/>
      <c r="T133" s="8"/>
      <c r="U133" s="8"/>
      <c r="V133" s="8"/>
      <c r="W133" s="8"/>
      <c r="X133" s="8"/>
      <c r="Y133" s="8"/>
      <c r="Z133" s="8"/>
      <c r="AA133" s="20"/>
      <c r="AB133" s="8"/>
      <c r="AC133" s="8"/>
      <c r="AD133" s="8"/>
      <c r="AE133" s="8"/>
      <c r="AF133" s="8"/>
      <c r="AG133" s="8"/>
      <c r="AH133" s="8"/>
      <c r="AI133" s="8"/>
      <c r="AJ133" s="20"/>
      <c r="AK133" s="8"/>
      <c r="AL133" s="8"/>
      <c r="AM133" s="8"/>
      <c r="AN133" s="8"/>
      <c r="AO133" s="8"/>
      <c r="AP133" s="8"/>
      <c r="AQ133" s="8"/>
      <c r="AR133" s="8"/>
      <c r="AS133" s="20"/>
      <c r="AT133" s="8"/>
      <c r="AU133" s="8"/>
      <c r="AV133" s="8"/>
      <c r="AW133" s="8"/>
      <c r="AX133" s="8"/>
      <c r="AY133" s="8"/>
      <c r="AZ133" s="8"/>
      <c r="BA133" s="8"/>
      <c r="BB133" s="20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</row>
    <row r="134" spans="1:67">
      <c r="A134" s="8"/>
      <c r="B134" s="8"/>
      <c r="C134" s="8"/>
      <c r="D134" s="8"/>
      <c r="E134" s="8"/>
      <c r="F134" s="8"/>
      <c r="G134" s="8"/>
      <c r="H134" s="8"/>
      <c r="I134" s="14"/>
      <c r="J134" s="8"/>
      <c r="K134" s="8"/>
      <c r="L134" s="8"/>
      <c r="M134" s="8"/>
      <c r="N134" s="8"/>
      <c r="O134" s="8"/>
      <c r="P134" s="8"/>
      <c r="Q134" s="8"/>
      <c r="R134" s="20"/>
      <c r="S134" s="8"/>
      <c r="T134" s="8"/>
      <c r="U134" s="8"/>
      <c r="V134" s="8"/>
      <c r="W134" s="8"/>
      <c r="X134" s="8"/>
      <c r="Y134" s="8"/>
      <c r="Z134" s="8"/>
      <c r="AA134" s="20"/>
      <c r="AB134" s="8"/>
      <c r="AC134" s="8"/>
      <c r="AD134" s="8"/>
      <c r="AE134" s="8"/>
      <c r="AF134" s="8"/>
      <c r="AG134" s="8"/>
      <c r="AH134" s="8"/>
      <c r="AI134" s="8"/>
      <c r="AJ134" s="20"/>
      <c r="AK134" s="8"/>
      <c r="AL134" s="8"/>
      <c r="AM134" s="8"/>
      <c r="AN134" s="8"/>
      <c r="AO134" s="8"/>
      <c r="AP134" s="8"/>
      <c r="AQ134" s="8"/>
      <c r="AR134" s="8"/>
      <c r="AS134" s="20"/>
      <c r="AT134" s="8"/>
      <c r="AU134" s="8"/>
      <c r="AV134" s="8"/>
      <c r="AW134" s="8"/>
      <c r="AX134" s="8"/>
      <c r="AY134" s="8"/>
      <c r="AZ134" s="8"/>
      <c r="BA134" s="8"/>
      <c r="BB134" s="20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</row>
    <row r="135" spans="1:67">
      <c r="A135" s="8"/>
      <c r="B135" s="8"/>
      <c r="C135" s="8"/>
      <c r="D135" s="8"/>
      <c r="E135" s="8"/>
      <c r="F135" s="8"/>
      <c r="G135" s="8"/>
      <c r="H135" s="8"/>
      <c r="I135" s="14"/>
      <c r="J135" s="8"/>
      <c r="K135" s="8"/>
      <c r="L135" s="8"/>
      <c r="M135" s="8"/>
      <c r="N135" s="8"/>
      <c r="O135" s="8"/>
      <c r="P135" s="8"/>
      <c r="Q135" s="8"/>
      <c r="R135" s="20"/>
      <c r="S135" s="8"/>
      <c r="T135" s="9"/>
      <c r="U135" s="9"/>
      <c r="V135" s="9"/>
      <c r="W135" s="9"/>
      <c r="X135" s="9"/>
      <c r="Y135" s="9"/>
      <c r="Z135" s="9"/>
      <c r="AA135" s="24"/>
      <c r="AB135" s="9"/>
      <c r="AC135" s="9"/>
      <c r="AD135" s="9"/>
      <c r="AE135" s="9"/>
      <c r="AF135" s="9"/>
      <c r="AG135" s="8"/>
      <c r="AH135" s="8"/>
      <c r="AI135" s="8"/>
      <c r="AJ135" s="20"/>
      <c r="AK135" s="8"/>
      <c r="AL135" s="8"/>
      <c r="AM135" s="8"/>
      <c r="AN135" s="8"/>
      <c r="AO135" s="8"/>
      <c r="AP135" s="8"/>
      <c r="AQ135" s="8"/>
      <c r="AR135" s="8"/>
      <c r="AS135" s="20"/>
      <c r="AT135" s="8"/>
      <c r="AU135" s="8"/>
      <c r="AV135" s="8"/>
      <c r="AW135" s="8"/>
      <c r="AX135" s="8"/>
      <c r="AY135" s="8"/>
      <c r="AZ135" s="8"/>
      <c r="BA135" s="8"/>
      <c r="BB135" s="20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</row>
    <row r="136" spans="1:67">
      <c r="A136" s="8"/>
      <c r="B136" s="8"/>
      <c r="C136" s="8"/>
      <c r="D136" s="8"/>
      <c r="E136" s="8"/>
      <c r="F136" s="8"/>
      <c r="G136" s="8"/>
      <c r="H136" s="8"/>
      <c r="I136" s="14"/>
      <c r="J136" s="8"/>
      <c r="K136" s="8"/>
      <c r="L136" s="8"/>
      <c r="M136" s="8"/>
      <c r="N136" s="8"/>
      <c r="O136" s="8"/>
      <c r="P136" s="8"/>
      <c r="Q136" s="8"/>
      <c r="R136" s="20"/>
      <c r="S136" s="9"/>
      <c r="T136" s="8"/>
      <c r="U136" s="8"/>
      <c r="V136" s="8"/>
      <c r="W136" s="8"/>
      <c r="X136" s="8"/>
      <c r="Y136" s="8"/>
      <c r="Z136" s="8"/>
      <c r="AA136" s="20"/>
      <c r="AB136" s="8"/>
      <c r="AC136" s="8"/>
      <c r="AD136" s="8"/>
      <c r="AE136" s="8"/>
      <c r="AF136" s="8"/>
      <c r="AG136" s="8"/>
      <c r="AH136" s="8"/>
      <c r="AI136" s="8"/>
      <c r="AJ136" s="20"/>
      <c r="AK136" s="8"/>
      <c r="AL136" s="8"/>
      <c r="AM136" s="8"/>
      <c r="AN136" s="8"/>
      <c r="AO136" s="8"/>
      <c r="AP136" s="8"/>
      <c r="AQ136" s="8"/>
      <c r="AR136" s="8"/>
      <c r="AS136" s="20"/>
      <c r="AT136" s="8"/>
      <c r="AU136" s="8"/>
      <c r="AV136" s="8"/>
      <c r="AW136" s="8"/>
      <c r="AX136" s="8"/>
      <c r="AY136" s="8"/>
      <c r="AZ136" s="8"/>
      <c r="BA136" s="8"/>
      <c r="BB136" s="20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</row>
    <row r="137" spans="1:67">
      <c r="A137" s="8"/>
      <c r="B137" s="8"/>
      <c r="C137" s="8"/>
      <c r="D137" s="8"/>
      <c r="E137" s="8"/>
      <c r="F137" s="8"/>
      <c r="G137" s="8"/>
      <c r="H137" s="8"/>
      <c r="I137" s="14"/>
      <c r="J137" s="8"/>
      <c r="K137" s="8"/>
      <c r="L137" s="8"/>
      <c r="M137" s="8"/>
      <c r="N137" s="8"/>
      <c r="O137" s="8"/>
      <c r="P137" s="8"/>
      <c r="Q137" s="8"/>
      <c r="R137" s="20"/>
      <c r="S137" s="9"/>
      <c r="T137" s="8"/>
      <c r="U137" s="8"/>
      <c r="V137" s="8"/>
      <c r="W137" s="8"/>
      <c r="X137" s="8"/>
      <c r="Y137" s="8"/>
      <c r="Z137" s="8"/>
      <c r="AA137" s="20"/>
      <c r="AB137" s="8"/>
      <c r="AC137" s="8"/>
      <c r="AD137" s="8"/>
      <c r="AE137" s="8"/>
      <c r="AF137" s="8"/>
      <c r="AG137" s="8"/>
      <c r="AH137" s="8"/>
      <c r="AI137" s="8"/>
      <c r="AJ137" s="20"/>
      <c r="AK137" s="8"/>
      <c r="AL137" s="8"/>
      <c r="AM137" s="8"/>
      <c r="AN137" s="8"/>
      <c r="AO137" s="8"/>
      <c r="AP137" s="8"/>
      <c r="AQ137" s="8"/>
      <c r="AR137" s="8"/>
      <c r="AS137" s="20"/>
      <c r="AT137" s="8"/>
      <c r="AU137" s="8"/>
      <c r="AV137" s="8"/>
      <c r="AW137" s="8"/>
      <c r="AX137" s="8"/>
      <c r="AY137" s="8"/>
      <c r="AZ137" s="8"/>
      <c r="BA137" s="8"/>
      <c r="BB137" s="20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</row>
    <row r="138" spans="1:67">
      <c r="A138" s="8"/>
      <c r="B138" s="8"/>
      <c r="C138" s="8"/>
      <c r="D138" s="8"/>
      <c r="E138" s="8"/>
      <c r="F138" s="8"/>
      <c r="G138" s="8"/>
      <c r="H138" s="8"/>
      <c r="I138" s="14"/>
      <c r="J138" s="8"/>
      <c r="K138" s="8"/>
      <c r="L138" s="8"/>
      <c r="M138" s="8"/>
      <c r="N138" s="8"/>
      <c r="O138" s="8"/>
      <c r="P138" s="8"/>
      <c r="Q138" s="8"/>
      <c r="R138" s="20"/>
      <c r="S138" s="8"/>
      <c r="T138" s="8"/>
      <c r="U138" s="8"/>
      <c r="V138" s="8"/>
      <c r="W138" s="8"/>
      <c r="X138" s="8"/>
      <c r="Y138" s="8"/>
      <c r="Z138" s="8"/>
      <c r="AA138" s="20"/>
      <c r="AB138" s="8"/>
      <c r="AC138" s="8"/>
      <c r="AD138" s="8"/>
      <c r="AE138" s="8"/>
      <c r="AF138" s="8"/>
      <c r="AG138" s="8"/>
      <c r="AH138" s="8"/>
      <c r="AI138" s="8"/>
      <c r="AJ138" s="20"/>
      <c r="AK138" s="8"/>
      <c r="AL138" s="8"/>
      <c r="AM138" s="8"/>
      <c r="AN138" s="8"/>
      <c r="AO138" s="8"/>
      <c r="AP138" s="8"/>
      <c r="AQ138" s="8"/>
      <c r="AR138" s="8"/>
      <c r="AS138" s="20"/>
      <c r="AT138" s="8"/>
      <c r="AU138" s="8"/>
      <c r="AV138" s="8"/>
      <c r="AW138" s="8"/>
      <c r="AX138" s="8"/>
      <c r="AY138" s="8"/>
      <c r="AZ138" s="8"/>
      <c r="BA138" s="8"/>
      <c r="BB138" s="20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</row>
    <row r="139" spans="1:67">
      <c r="A139" s="8"/>
      <c r="B139" s="8"/>
      <c r="C139" s="8"/>
      <c r="D139" s="8"/>
      <c r="E139" s="8"/>
      <c r="F139" s="8"/>
      <c r="G139" s="8"/>
      <c r="H139" s="8"/>
      <c r="I139" s="14"/>
      <c r="J139" s="8"/>
      <c r="K139" s="8"/>
      <c r="L139" s="8"/>
      <c r="M139" s="8"/>
      <c r="N139" s="8"/>
      <c r="O139" s="8"/>
      <c r="P139" s="8"/>
      <c r="Q139" s="8"/>
      <c r="R139" s="20"/>
      <c r="S139" s="8"/>
      <c r="T139" s="8"/>
      <c r="U139" s="8"/>
      <c r="V139" s="8"/>
      <c r="W139" s="8"/>
      <c r="X139" s="8"/>
      <c r="Y139" s="8"/>
      <c r="Z139" s="8"/>
      <c r="AA139" s="20"/>
      <c r="AB139" s="8"/>
      <c r="AC139" s="8"/>
      <c r="AD139" s="8"/>
      <c r="AE139" s="8"/>
      <c r="AF139" s="8"/>
      <c r="AG139" s="8"/>
      <c r="AH139" s="8"/>
      <c r="AI139" s="8"/>
      <c r="AJ139" s="20"/>
      <c r="AK139" s="8"/>
      <c r="AL139" s="8"/>
      <c r="AM139" s="8"/>
      <c r="AN139" s="8"/>
      <c r="AO139" s="8"/>
      <c r="AP139" s="8"/>
      <c r="AQ139" s="8"/>
      <c r="AR139" s="8"/>
      <c r="AS139" s="20"/>
      <c r="AT139" s="8"/>
      <c r="AU139" s="8"/>
      <c r="AV139" s="8"/>
      <c r="AW139" s="8"/>
      <c r="AX139" s="8"/>
      <c r="AY139" s="8"/>
      <c r="AZ139" s="8"/>
      <c r="BA139" s="8"/>
      <c r="BB139" s="20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</row>
    <row r="140" spans="1:67">
      <c r="A140" s="8"/>
      <c r="B140" s="8"/>
      <c r="C140" s="8"/>
      <c r="D140" s="8"/>
      <c r="E140" s="8"/>
      <c r="F140" s="8"/>
      <c r="G140" s="8"/>
      <c r="H140" s="8"/>
      <c r="I140" s="14"/>
      <c r="J140" s="8"/>
      <c r="K140" s="8"/>
      <c r="L140" s="8"/>
      <c r="M140" s="8"/>
      <c r="N140" s="8"/>
      <c r="O140" s="8"/>
      <c r="P140" s="8"/>
      <c r="Q140" s="8"/>
      <c r="R140" s="20"/>
      <c r="S140" s="8"/>
      <c r="T140" s="8"/>
      <c r="U140" s="8"/>
      <c r="V140" s="8"/>
      <c r="W140" s="8"/>
      <c r="X140" s="8"/>
      <c r="Y140" s="8"/>
      <c r="Z140" s="8"/>
      <c r="AA140" s="20"/>
      <c r="AB140" s="8"/>
      <c r="AC140" s="8"/>
      <c r="AD140" s="8"/>
      <c r="AE140" s="8"/>
      <c r="AF140" s="8"/>
      <c r="AG140" s="8"/>
      <c r="AH140" s="8"/>
      <c r="AI140" s="8"/>
      <c r="AJ140" s="20"/>
      <c r="AK140" s="8"/>
      <c r="AL140" s="8"/>
      <c r="AM140" s="8"/>
      <c r="AN140" s="8"/>
      <c r="AO140" s="8"/>
      <c r="AP140" s="8"/>
      <c r="AQ140" s="8"/>
      <c r="AR140" s="8"/>
      <c r="AS140" s="20"/>
      <c r="AT140" s="8"/>
      <c r="AU140" s="8"/>
      <c r="AV140" s="8"/>
      <c r="AW140" s="8"/>
      <c r="AX140" s="8"/>
      <c r="AY140" s="8"/>
      <c r="AZ140" s="8"/>
      <c r="BA140" s="8"/>
      <c r="BB140" s="20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</row>
    <row r="141" spans="1:67">
      <c r="A141" s="8"/>
      <c r="B141" s="8"/>
      <c r="C141" s="8"/>
      <c r="D141" s="8"/>
      <c r="E141" s="8"/>
      <c r="F141" s="8"/>
      <c r="G141" s="8"/>
      <c r="H141" s="8"/>
      <c r="I141" s="14"/>
      <c r="J141" s="8"/>
      <c r="K141" s="8"/>
      <c r="L141" s="8"/>
      <c r="M141" s="8"/>
      <c r="N141" s="8"/>
      <c r="O141" s="8"/>
      <c r="P141" s="8"/>
      <c r="Q141" s="8"/>
      <c r="R141" s="20"/>
      <c r="S141" s="8"/>
      <c r="T141" s="8"/>
      <c r="U141" s="8"/>
      <c r="V141" s="8"/>
      <c r="W141" s="8"/>
      <c r="X141" s="8"/>
      <c r="Y141" s="8"/>
      <c r="Z141" s="8"/>
      <c r="AA141" s="20"/>
      <c r="AB141" s="8"/>
      <c r="AC141" s="8"/>
      <c r="AD141" s="8"/>
      <c r="AE141" s="8"/>
      <c r="AF141" s="8"/>
      <c r="AG141" s="8"/>
      <c r="AH141" s="8"/>
      <c r="AI141" s="8"/>
      <c r="AJ141" s="20"/>
      <c r="AK141" s="8"/>
      <c r="AL141" s="8"/>
      <c r="AM141" s="8"/>
      <c r="AN141" s="8"/>
      <c r="AO141" s="8"/>
      <c r="AP141" s="8"/>
      <c r="AQ141" s="8"/>
      <c r="AR141" s="8"/>
      <c r="AS141" s="20"/>
      <c r="AT141" s="8"/>
      <c r="AU141" s="8"/>
      <c r="AV141" s="8"/>
      <c r="AW141" s="8"/>
      <c r="AX141" s="8"/>
      <c r="AY141" s="8"/>
      <c r="AZ141" s="8"/>
      <c r="BA141" s="8"/>
      <c r="BB141" s="20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</row>
    <row r="142" spans="1:67">
      <c r="A142" s="8"/>
      <c r="B142" s="8"/>
      <c r="C142" s="8"/>
      <c r="D142" s="8"/>
      <c r="E142" s="8"/>
      <c r="F142" s="8"/>
      <c r="G142" s="8"/>
      <c r="H142" s="8"/>
      <c r="I142" s="14"/>
      <c r="J142" s="8"/>
      <c r="K142" s="8"/>
      <c r="L142" s="8"/>
      <c r="M142" s="8"/>
      <c r="N142" s="8"/>
      <c r="O142" s="8"/>
      <c r="P142" s="8"/>
      <c r="Q142" s="8"/>
      <c r="R142" s="20"/>
      <c r="S142" s="8"/>
      <c r="T142" s="8"/>
      <c r="U142" s="8"/>
      <c r="V142" s="8"/>
      <c r="W142" s="8"/>
      <c r="X142" s="8"/>
      <c r="Y142" s="8"/>
      <c r="Z142" s="8"/>
      <c r="AA142" s="20"/>
      <c r="AB142" s="8"/>
      <c r="AC142" s="8"/>
      <c r="AD142" s="8"/>
      <c r="AE142" s="8"/>
      <c r="AF142" s="8"/>
      <c r="AG142" s="8"/>
      <c r="AH142" s="8"/>
      <c r="AI142" s="8"/>
      <c r="AJ142" s="20"/>
      <c r="AK142" s="8"/>
      <c r="AL142" s="8"/>
      <c r="AM142" s="8"/>
      <c r="AN142" s="8"/>
      <c r="AO142" s="8"/>
      <c r="AP142" s="8"/>
      <c r="AQ142" s="8"/>
      <c r="AR142" s="8"/>
      <c r="AS142" s="20"/>
      <c r="AT142" s="8"/>
      <c r="AU142" s="8"/>
      <c r="AV142" s="8"/>
      <c r="AW142" s="8"/>
      <c r="AX142" s="8"/>
      <c r="AY142" s="8"/>
      <c r="AZ142" s="8"/>
      <c r="BA142" s="8"/>
      <c r="BB142" s="20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</row>
    <row r="143" spans="1:67">
      <c r="A143" s="8"/>
      <c r="B143" s="8"/>
      <c r="C143" s="8"/>
      <c r="D143" s="8"/>
      <c r="E143" s="8"/>
      <c r="F143" s="8"/>
      <c r="G143" s="8"/>
      <c r="H143" s="8"/>
      <c r="I143" s="14"/>
      <c r="J143" s="8"/>
      <c r="K143" s="8"/>
      <c r="L143" s="8"/>
      <c r="M143" s="8"/>
      <c r="N143" s="8"/>
      <c r="O143" s="8"/>
      <c r="P143" s="8"/>
      <c r="Q143" s="8"/>
      <c r="R143" s="20"/>
      <c r="S143" s="8"/>
      <c r="T143" s="8"/>
      <c r="U143" s="8"/>
      <c r="V143" s="8"/>
      <c r="W143" s="8"/>
      <c r="X143" s="8"/>
      <c r="Y143" s="8"/>
      <c r="Z143" s="8"/>
      <c r="AA143" s="20"/>
      <c r="AB143" s="8"/>
      <c r="AC143" s="8"/>
      <c r="AD143" s="8"/>
      <c r="AE143" s="8"/>
      <c r="AF143" s="8"/>
      <c r="AG143" s="8"/>
      <c r="AH143" s="8"/>
      <c r="AI143" s="8"/>
      <c r="AJ143" s="20"/>
      <c r="AK143" s="8"/>
      <c r="AL143" s="8"/>
      <c r="AM143" s="8"/>
      <c r="AN143" s="8"/>
      <c r="AO143" s="8"/>
      <c r="AP143" s="8"/>
      <c r="AQ143" s="8"/>
      <c r="AR143" s="8"/>
      <c r="AS143" s="20"/>
      <c r="AT143" s="8"/>
      <c r="AU143" s="8"/>
      <c r="AV143" s="8"/>
      <c r="AW143" s="8"/>
      <c r="AX143" s="8"/>
      <c r="AY143" s="8"/>
      <c r="AZ143" s="8"/>
      <c r="BA143" s="8"/>
      <c r="BB143" s="20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</row>
    <row r="144" spans="1:67">
      <c r="A144" s="8"/>
      <c r="B144" s="8"/>
      <c r="C144" s="8"/>
      <c r="D144" s="8"/>
      <c r="E144" s="8"/>
      <c r="F144" s="8"/>
      <c r="G144" s="8"/>
      <c r="H144" s="8"/>
      <c r="I144" s="14"/>
      <c r="J144" s="8"/>
      <c r="K144" s="8"/>
      <c r="L144" s="8"/>
      <c r="M144" s="8"/>
      <c r="N144" s="8"/>
      <c r="O144" s="8"/>
      <c r="P144" s="8"/>
      <c r="Q144" s="8"/>
      <c r="R144" s="20"/>
      <c r="S144" s="8"/>
      <c r="T144" s="8"/>
      <c r="U144" s="8"/>
      <c r="V144" s="8"/>
      <c r="W144" s="8"/>
      <c r="X144" s="8"/>
      <c r="Y144" s="8"/>
      <c r="Z144" s="8"/>
      <c r="AA144" s="20"/>
      <c r="AB144" s="8"/>
      <c r="AC144" s="8"/>
      <c r="AD144" s="8"/>
      <c r="AE144" s="8"/>
      <c r="AF144" s="8"/>
      <c r="AG144" s="8"/>
      <c r="AH144" s="8"/>
      <c r="AI144" s="8"/>
      <c r="AJ144" s="20"/>
      <c r="AK144" s="8"/>
      <c r="AL144" s="8"/>
      <c r="AM144" s="8"/>
      <c r="AN144" s="8"/>
      <c r="AO144" s="8"/>
      <c r="AP144" s="8"/>
      <c r="AQ144" s="8"/>
      <c r="AR144" s="8"/>
      <c r="AS144" s="20"/>
      <c r="AT144" s="8"/>
      <c r="AU144" s="8"/>
      <c r="AV144" s="8"/>
      <c r="AW144" s="8"/>
      <c r="AX144" s="8"/>
      <c r="AY144" s="8"/>
      <c r="AZ144" s="8"/>
      <c r="BA144" s="8"/>
      <c r="BB144" s="20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</row>
    <row r="145" spans="1:67">
      <c r="A145" s="8"/>
      <c r="B145" s="8"/>
      <c r="C145" s="8"/>
      <c r="D145" s="8"/>
      <c r="E145" s="8"/>
      <c r="F145" s="8"/>
      <c r="G145" s="8"/>
      <c r="H145" s="8"/>
      <c r="I145" s="14"/>
      <c r="J145" s="8"/>
      <c r="K145" s="8"/>
      <c r="L145" s="8"/>
      <c r="M145" s="8"/>
      <c r="N145" s="8"/>
      <c r="O145" s="8"/>
      <c r="P145" s="8"/>
      <c r="Q145" s="8"/>
      <c r="R145" s="20"/>
      <c r="S145" s="8"/>
      <c r="T145" s="8"/>
      <c r="U145" s="8"/>
      <c r="V145" s="8"/>
      <c r="W145" s="8"/>
      <c r="X145" s="8"/>
      <c r="Y145" s="8"/>
      <c r="Z145" s="8"/>
      <c r="AA145" s="20"/>
      <c r="AB145" s="8"/>
      <c r="AC145" s="8"/>
      <c r="AD145" s="8"/>
      <c r="AE145" s="8"/>
      <c r="AF145" s="8"/>
      <c r="AG145" s="8"/>
      <c r="AH145" s="8"/>
      <c r="AI145" s="8"/>
      <c r="AJ145" s="20"/>
      <c r="AK145" s="8"/>
      <c r="AL145" s="8"/>
      <c r="AM145" s="8"/>
      <c r="AN145" s="8"/>
      <c r="AO145" s="8"/>
      <c r="AP145" s="8"/>
      <c r="AQ145" s="8"/>
      <c r="AR145" s="8"/>
      <c r="AS145" s="20"/>
      <c r="AT145" s="8"/>
      <c r="AU145" s="8"/>
      <c r="AV145" s="8"/>
      <c r="AW145" s="8"/>
      <c r="AX145" s="8"/>
      <c r="AY145" s="8"/>
      <c r="AZ145" s="8"/>
      <c r="BA145" s="8"/>
      <c r="BB145" s="20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</row>
    <row r="146" spans="1:67">
      <c r="A146" s="8"/>
      <c r="B146" s="8"/>
      <c r="C146" s="8"/>
      <c r="D146" s="8"/>
      <c r="E146" s="8"/>
      <c r="F146" s="8"/>
      <c r="G146" s="8"/>
      <c r="H146" s="8"/>
      <c r="I146" s="14"/>
      <c r="J146" s="8"/>
      <c r="K146" s="8"/>
      <c r="L146" s="8"/>
      <c r="M146" s="8"/>
      <c r="N146" s="8"/>
      <c r="O146" s="8"/>
      <c r="P146" s="8"/>
      <c r="Q146" s="8"/>
      <c r="R146" s="20"/>
      <c r="S146" s="8"/>
      <c r="T146" s="8"/>
      <c r="U146" s="8"/>
      <c r="V146" s="8"/>
      <c r="W146" s="8"/>
      <c r="X146" s="8"/>
      <c r="Y146" s="8"/>
      <c r="Z146" s="8"/>
      <c r="AA146" s="20"/>
      <c r="AB146" s="8"/>
      <c r="AC146" s="8"/>
      <c r="AD146" s="8"/>
      <c r="AE146" s="8"/>
      <c r="AF146" s="8"/>
      <c r="AG146" s="8"/>
      <c r="AH146" s="8"/>
      <c r="AI146" s="8"/>
      <c r="AJ146" s="20"/>
      <c r="AK146" s="8"/>
      <c r="AL146" s="8"/>
      <c r="AM146" s="8"/>
      <c r="AN146" s="8"/>
      <c r="AO146" s="8"/>
      <c r="AP146" s="8"/>
      <c r="AQ146" s="8"/>
      <c r="AR146" s="8"/>
      <c r="AS146" s="20"/>
      <c r="AT146" s="8"/>
      <c r="AU146" s="8"/>
      <c r="AV146" s="8"/>
      <c r="AW146" s="8"/>
      <c r="AX146" s="8"/>
      <c r="AY146" s="8"/>
      <c r="AZ146" s="8"/>
      <c r="BA146" s="8"/>
      <c r="BB146" s="20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</row>
    <row r="147" spans="1:67">
      <c r="A147" s="8"/>
      <c r="B147" s="8"/>
      <c r="C147" s="8"/>
      <c r="D147" s="8"/>
      <c r="E147" s="8"/>
      <c r="F147" s="8"/>
      <c r="G147" s="8"/>
      <c r="H147" s="8"/>
      <c r="I147" s="14"/>
      <c r="J147" s="8"/>
      <c r="K147" s="8"/>
      <c r="L147" s="8"/>
      <c r="M147" s="8"/>
      <c r="N147" s="8"/>
      <c r="O147" s="8"/>
      <c r="P147" s="8"/>
      <c r="Q147" s="8"/>
      <c r="R147" s="20"/>
      <c r="S147" s="8"/>
      <c r="T147" s="8"/>
      <c r="U147" s="8"/>
      <c r="V147" s="8"/>
      <c r="W147" s="8"/>
      <c r="X147" s="8"/>
      <c r="Y147" s="8"/>
      <c r="Z147" s="8"/>
      <c r="AA147" s="20"/>
      <c r="AB147" s="8"/>
      <c r="AC147" s="8"/>
      <c r="AD147" s="8"/>
      <c r="AE147" s="8"/>
      <c r="AF147" s="8"/>
      <c r="AG147" s="8"/>
      <c r="AH147" s="8"/>
      <c r="AI147" s="8"/>
      <c r="AJ147" s="20"/>
      <c r="AK147" s="8"/>
      <c r="AL147" s="8"/>
      <c r="AM147" s="8"/>
      <c r="AN147" s="8"/>
      <c r="AO147" s="8"/>
      <c r="AP147" s="8"/>
      <c r="AQ147" s="8"/>
      <c r="AR147" s="8"/>
      <c r="AS147" s="20"/>
      <c r="AT147" s="8"/>
      <c r="AU147" s="8"/>
      <c r="AV147" s="8"/>
      <c r="AW147" s="8"/>
      <c r="AX147" s="8"/>
      <c r="AY147" s="8"/>
      <c r="AZ147" s="8"/>
      <c r="BA147" s="8"/>
      <c r="BB147" s="20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</row>
    <row r="148" spans="1:67">
      <c r="A148" s="8"/>
      <c r="B148" s="8"/>
      <c r="C148" s="8"/>
      <c r="D148" s="8"/>
      <c r="E148" s="8"/>
      <c r="F148" s="8"/>
      <c r="G148" s="8"/>
      <c r="H148" s="8"/>
      <c r="I148" s="14"/>
      <c r="J148" s="8"/>
      <c r="K148" s="8"/>
      <c r="L148" s="8"/>
      <c r="M148" s="8"/>
      <c r="N148" s="8"/>
      <c r="O148" s="8"/>
      <c r="P148" s="8"/>
      <c r="Q148" s="8"/>
      <c r="R148" s="20"/>
      <c r="S148" s="8"/>
      <c r="T148" s="8"/>
      <c r="U148" s="8"/>
      <c r="V148" s="8"/>
      <c r="W148" s="8"/>
      <c r="X148" s="8"/>
      <c r="Y148" s="8"/>
      <c r="Z148" s="8"/>
      <c r="AA148" s="20"/>
      <c r="AB148" s="8"/>
      <c r="AC148" s="8"/>
      <c r="AD148" s="8"/>
      <c r="AE148" s="8"/>
      <c r="AF148" s="8"/>
      <c r="AG148" s="8"/>
      <c r="AH148" s="8"/>
      <c r="AI148" s="8"/>
      <c r="AJ148" s="20"/>
      <c r="AK148" s="8"/>
      <c r="AL148" s="8"/>
      <c r="AM148" s="8"/>
      <c r="AN148" s="8"/>
      <c r="AO148" s="8"/>
      <c r="AP148" s="8"/>
      <c r="AQ148" s="8"/>
      <c r="AR148" s="8"/>
      <c r="AS148" s="20"/>
      <c r="AT148" s="8"/>
      <c r="AU148" s="8"/>
      <c r="AV148" s="8"/>
      <c r="AW148" s="8"/>
      <c r="AX148" s="8"/>
      <c r="AY148" s="8"/>
      <c r="AZ148" s="8"/>
      <c r="BA148" s="8"/>
      <c r="BB148" s="20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</row>
    <row r="149" spans="1:67">
      <c r="A149" s="8"/>
      <c r="B149" s="8"/>
      <c r="C149" s="8"/>
      <c r="D149" s="8"/>
      <c r="E149" s="8"/>
      <c r="F149" s="8"/>
      <c r="G149" s="8"/>
      <c r="H149" s="8"/>
      <c r="I149" s="14"/>
      <c r="J149" s="8"/>
      <c r="K149" s="8"/>
      <c r="L149" s="8"/>
      <c r="M149" s="8"/>
      <c r="N149" s="8"/>
      <c r="O149" s="8"/>
      <c r="P149" s="8"/>
      <c r="Q149" s="8"/>
      <c r="R149" s="20"/>
      <c r="S149" s="8"/>
      <c r="T149" s="8"/>
      <c r="U149" s="8"/>
      <c r="V149" s="8"/>
      <c r="W149" s="8"/>
      <c r="X149" s="8"/>
      <c r="Y149" s="8"/>
      <c r="Z149" s="8"/>
      <c r="AA149" s="20"/>
      <c r="AB149" s="8"/>
      <c r="AC149" s="8"/>
      <c r="AD149" s="8"/>
      <c r="AE149" s="8"/>
      <c r="AF149" s="8"/>
      <c r="AG149" s="8"/>
      <c r="AH149" s="8"/>
      <c r="AI149" s="8"/>
      <c r="AJ149" s="20"/>
      <c r="AK149" s="8"/>
      <c r="AL149" s="8"/>
      <c r="AM149" s="8"/>
      <c r="AN149" s="8"/>
      <c r="AO149" s="8"/>
      <c r="AP149" s="8"/>
      <c r="AQ149" s="8"/>
      <c r="AR149" s="8"/>
      <c r="AS149" s="20"/>
      <c r="AT149" s="8"/>
      <c r="AU149" s="8"/>
      <c r="AV149" s="8"/>
      <c r="AW149" s="8"/>
      <c r="AX149" s="8"/>
      <c r="AY149" s="8"/>
      <c r="AZ149" s="8"/>
      <c r="BA149" s="8"/>
      <c r="BB149" s="20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</row>
    <row r="150" spans="1:67">
      <c r="A150" s="8"/>
      <c r="B150" s="8"/>
      <c r="C150" s="8"/>
      <c r="D150" s="8"/>
      <c r="E150" s="8"/>
      <c r="F150" s="8"/>
      <c r="G150" s="8"/>
      <c r="H150" s="8"/>
      <c r="I150" s="14"/>
      <c r="J150" s="8"/>
      <c r="K150" s="8"/>
      <c r="L150" s="8"/>
      <c r="M150" s="8"/>
      <c r="N150" s="8"/>
      <c r="O150" s="8"/>
      <c r="P150" s="8"/>
      <c r="Q150" s="8"/>
      <c r="R150" s="20"/>
      <c r="S150" s="8"/>
      <c r="T150" s="8"/>
      <c r="U150" s="8"/>
      <c r="V150" s="8"/>
      <c r="W150" s="8"/>
      <c r="X150" s="8"/>
      <c r="Y150" s="8"/>
      <c r="Z150" s="8"/>
      <c r="AA150" s="20"/>
      <c r="AB150" s="8"/>
      <c r="AC150" s="8"/>
      <c r="AD150" s="8"/>
      <c r="AE150" s="8"/>
      <c r="AF150" s="8"/>
      <c r="AG150" s="8"/>
      <c r="AH150" s="8"/>
      <c r="AI150" s="8"/>
      <c r="AJ150" s="20"/>
      <c r="AK150" s="8"/>
      <c r="AL150" s="8"/>
      <c r="AM150" s="8"/>
      <c r="AN150" s="8"/>
      <c r="AO150" s="8"/>
      <c r="AP150" s="8"/>
      <c r="AQ150" s="8"/>
      <c r="AR150" s="8"/>
      <c r="AS150" s="20"/>
      <c r="AT150" s="8"/>
      <c r="AU150" s="8"/>
      <c r="AV150" s="8"/>
      <c r="AW150" s="8"/>
      <c r="AX150" s="8"/>
      <c r="AY150" s="8"/>
      <c r="AZ150" s="8"/>
      <c r="BA150" s="8"/>
      <c r="BB150" s="20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</row>
    <row r="151" spans="1:67">
      <c r="A151" s="8"/>
      <c r="B151" s="8"/>
      <c r="C151" s="8"/>
      <c r="D151" s="8"/>
      <c r="E151" s="8"/>
      <c r="F151" s="8"/>
      <c r="G151" s="8"/>
      <c r="H151" s="8"/>
      <c r="I151" s="14"/>
      <c r="J151" s="8"/>
      <c r="K151" s="8"/>
      <c r="L151" s="8"/>
      <c r="M151" s="8"/>
      <c r="N151" s="8"/>
      <c r="O151" s="8"/>
      <c r="P151" s="8"/>
      <c r="Q151" s="8"/>
      <c r="R151" s="20"/>
      <c r="S151" s="8"/>
      <c r="T151" s="8"/>
      <c r="U151" s="8"/>
      <c r="V151" s="8"/>
      <c r="W151" s="8"/>
      <c r="X151" s="8"/>
      <c r="Y151" s="8"/>
      <c r="Z151" s="8"/>
      <c r="AA151" s="20"/>
      <c r="AB151" s="8"/>
      <c r="AC151" s="8"/>
      <c r="AD151" s="8"/>
      <c r="AE151" s="8"/>
      <c r="AF151" s="8"/>
      <c r="AG151" s="8"/>
      <c r="AH151" s="8"/>
      <c r="AI151" s="8"/>
      <c r="AJ151" s="20"/>
      <c r="AK151" s="8"/>
      <c r="AL151" s="8"/>
      <c r="AM151" s="8"/>
      <c r="AN151" s="8"/>
      <c r="AO151" s="8"/>
      <c r="AP151" s="8"/>
      <c r="AQ151" s="8"/>
      <c r="AR151" s="8"/>
      <c r="AS151" s="20"/>
      <c r="AT151" s="8"/>
      <c r="AU151" s="8"/>
      <c r="AV151" s="8"/>
      <c r="AW151" s="8"/>
      <c r="AX151" s="8"/>
      <c r="AY151" s="8"/>
      <c r="AZ151" s="8"/>
      <c r="BA151" s="8"/>
      <c r="BB151" s="20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</row>
    <row r="152" spans="1:67">
      <c r="A152" s="8"/>
      <c r="B152" s="8"/>
      <c r="C152" s="8"/>
      <c r="D152" s="8"/>
      <c r="E152" s="8"/>
      <c r="F152" s="8"/>
      <c r="G152" s="8"/>
      <c r="H152" s="8"/>
      <c r="I152" s="14"/>
      <c r="J152" s="8"/>
      <c r="K152" s="8"/>
      <c r="L152" s="8"/>
      <c r="M152" s="8"/>
      <c r="N152" s="8"/>
      <c r="O152" s="8"/>
      <c r="P152" s="8"/>
      <c r="Q152" s="8"/>
      <c r="R152" s="20"/>
      <c r="S152" s="8"/>
      <c r="T152" s="8"/>
      <c r="U152" s="8"/>
      <c r="V152" s="8"/>
      <c r="W152" s="8"/>
      <c r="X152" s="8"/>
      <c r="Y152" s="8"/>
      <c r="Z152" s="8"/>
      <c r="AA152" s="20"/>
      <c r="AB152" s="8"/>
      <c r="AC152" s="8"/>
      <c r="AD152" s="8"/>
      <c r="AE152" s="8"/>
      <c r="AF152" s="8"/>
      <c r="AG152" s="8"/>
      <c r="AH152" s="8"/>
      <c r="AI152" s="8"/>
      <c r="AJ152" s="20"/>
      <c r="AK152" s="8"/>
      <c r="AL152" s="8"/>
      <c r="AM152" s="8"/>
      <c r="AN152" s="8"/>
      <c r="AO152" s="8"/>
      <c r="AP152" s="8"/>
      <c r="AQ152" s="8"/>
      <c r="AR152" s="8"/>
      <c r="AS152" s="20"/>
      <c r="AT152" s="8"/>
      <c r="AU152" s="8"/>
      <c r="AV152" s="8"/>
      <c r="AW152" s="8"/>
      <c r="AX152" s="8"/>
      <c r="AY152" s="8"/>
      <c r="AZ152" s="8"/>
      <c r="BA152" s="8"/>
      <c r="BB152" s="20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</row>
    <row r="153" spans="1:67">
      <c r="A153" s="8"/>
      <c r="B153" s="8"/>
      <c r="C153" s="8"/>
      <c r="D153" s="8"/>
      <c r="E153" s="8"/>
      <c r="F153" s="8"/>
      <c r="G153" s="8"/>
      <c r="H153" s="8"/>
      <c r="I153" s="14"/>
      <c r="J153" s="8"/>
      <c r="K153" s="8"/>
      <c r="L153" s="8"/>
      <c r="M153" s="8"/>
      <c r="N153" s="8"/>
      <c r="O153" s="8"/>
      <c r="P153" s="8"/>
      <c r="Q153" s="8"/>
      <c r="R153" s="20"/>
      <c r="S153" s="8"/>
      <c r="T153" s="8"/>
      <c r="U153" s="8"/>
      <c r="V153" s="8"/>
      <c r="W153" s="8"/>
      <c r="X153" s="8"/>
      <c r="Y153" s="8"/>
      <c r="Z153" s="8"/>
      <c r="AA153" s="20"/>
      <c r="AB153" s="8"/>
      <c r="AC153" s="8"/>
      <c r="AD153" s="8"/>
      <c r="AE153" s="8"/>
      <c r="AF153" s="8"/>
      <c r="AG153" s="8"/>
      <c r="AH153" s="8"/>
      <c r="AI153" s="8"/>
      <c r="AJ153" s="20"/>
      <c r="AK153" s="8"/>
      <c r="AL153" s="8"/>
      <c r="AM153" s="8"/>
      <c r="AN153" s="8"/>
      <c r="AO153" s="8"/>
      <c r="AP153" s="8"/>
      <c r="AQ153" s="8"/>
      <c r="AR153" s="8"/>
      <c r="AS153" s="20"/>
      <c r="AT153" s="8"/>
      <c r="AU153" s="8"/>
      <c r="AV153" s="8"/>
      <c r="AW153" s="8"/>
      <c r="AX153" s="8"/>
      <c r="AY153" s="8"/>
      <c r="AZ153" s="8"/>
      <c r="BA153" s="8"/>
      <c r="BB153" s="20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</row>
    <row r="154" spans="1:67">
      <c r="A154" s="8"/>
      <c r="B154" s="8"/>
      <c r="C154" s="8"/>
      <c r="D154" s="8"/>
      <c r="E154" s="8"/>
      <c r="F154" s="8"/>
      <c r="G154" s="8"/>
      <c r="H154" s="8"/>
      <c r="I154" s="14"/>
      <c r="J154" s="8"/>
      <c r="K154" s="8"/>
      <c r="L154" s="8"/>
      <c r="M154" s="8"/>
      <c r="N154" s="8"/>
      <c r="O154" s="8"/>
      <c r="P154" s="8"/>
      <c r="Q154" s="8"/>
      <c r="R154" s="20"/>
      <c r="S154" s="8"/>
      <c r="T154" s="8"/>
      <c r="U154" s="8"/>
      <c r="V154" s="8"/>
      <c r="W154" s="8"/>
      <c r="X154" s="8"/>
      <c r="Y154" s="8"/>
      <c r="Z154" s="8"/>
      <c r="AA154" s="20"/>
      <c r="AB154" s="8"/>
      <c r="AC154" s="8"/>
      <c r="AD154" s="8"/>
      <c r="AE154" s="8"/>
      <c r="AF154" s="8"/>
      <c r="AG154" s="8"/>
      <c r="AH154" s="8"/>
      <c r="AI154" s="8"/>
      <c r="AJ154" s="20"/>
      <c r="AK154" s="8"/>
      <c r="AL154" s="8"/>
      <c r="AM154" s="8"/>
      <c r="AN154" s="8"/>
      <c r="AO154" s="8"/>
      <c r="AP154" s="8"/>
      <c r="AQ154" s="8"/>
      <c r="AR154" s="8"/>
      <c r="AS154" s="20"/>
      <c r="AT154" s="8"/>
      <c r="AU154" s="8"/>
      <c r="AV154" s="8"/>
      <c r="AW154" s="8"/>
      <c r="AX154" s="8"/>
      <c r="AY154" s="8"/>
      <c r="AZ154" s="8"/>
      <c r="BA154" s="8"/>
      <c r="BB154" s="20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</row>
    <row r="155" spans="1:67">
      <c r="A155" s="8"/>
      <c r="B155" s="8"/>
      <c r="C155" s="8"/>
      <c r="D155" s="8"/>
      <c r="E155" s="8"/>
      <c r="F155" s="8"/>
      <c r="G155" s="8"/>
      <c r="H155" s="8"/>
      <c r="I155" s="14"/>
      <c r="J155" s="8"/>
      <c r="K155" s="8"/>
      <c r="L155" s="8"/>
      <c r="M155" s="8"/>
      <c r="N155" s="8"/>
      <c r="O155" s="8"/>
      <c r="P155" s="8"/>
      <c r="Q155" s="8"/>
      <c r="R155" s="20"/>
      <c r="S155" s="8"/>
      <c r="T155" s="8"/>
      <c r="U155" s="8"/>
      <c r="V155" s="8"/>
      <c r="W155" s="8"/>
      <c r="X155" s="8"/>
      <c r="Y155" s="8"/>
      <c r="Z155" s="8"/>
      <c r="AA155" s="20"/>
      <c r="AB155" s="8"/>
      <c r="AC155" s="8"/>
      <c r="AD155" s="8"/>
      <c r="AE155" s="8"/>
      <c r="AF155" s="8"/>
      <c r="AG155" s="8"/>
      <c r="AH155" s="8"/>
      <c r="AI155" s="8"/>
      <c r="AJ155" s="20"/>
      <c r="AK155" s="8"/>
      <c r="AL155" s="8"/>
      <c r="AM155" s="8"/>
      <c r="AN155" s="8"/>
      <c r="AO155" s="8"/>
      <c r="AP155" s="8"/>
      <c r="AQ155" s="8"/>
      <c r="AR155" s="8"/>
      <c r="AS155" s="20"/>
      <c r="AT155" s="8"/>
      <c r="AU155" s="8"/>
      <c r="AV155" s="8"/>
      <c r="AW155" s="8"/>
      <c r="AX155" s="8"/>
      <c r="AY155" s="8"/>
      <c r="AZ155" s="8"/>
      <c r="BA155" s="8"/>
      <c r="BB155" s="20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</row>
    <row r="156" spans="1:67">
      <c r="A156" s="8"/>
      <c r="B156" s="8"/>
      <c r="C156" s="8"/>
      <c r="D156" s="8"/>
      <c r="E156" s="8"/>
      <c r="F156" s="8"/>
      <c r="G156" s="8"/>
      <c r="H156" s="8"/>
      <c r="I156" s="14"/>
      <c r="J156" s="8"/>
      <c r="K156" s="8"/>
      <c r="L156" s="8"/>
      <c r="M156" s="8"/>
      <c r="N156" s="8"/>
      <c r="O156" s="8"/>
      <c r="P156" s="8"/>
      <c r="Q156" s="8"/>
      <c r="R156" s="20"/>
      <c r="S156" s="8"/>
      <c r="T156" s="8"/>
      <c r="U156" s="8"/>
      <c r="V156" s="8"/>
      <c r="W156" s="8"/>
      <c r="X156" s="8"/>
      <c r="Y156" s="8"/>
      <c r="Z156" s="8"/>
      <c r="AA156" s="20"/>
      <c r="AB156" s="8"/>
      <c r="AC156" s="8"/>
      <c r="AD156" s="8"/>
      <c r="AE156" s="8"/>
      <c r="AF156" s="8"/>
      <c r="AG156" s="8"/>
      <c r="AH156" s="8"/>
      <c r="AI156" s="8"/>
      <c r="AJ156" s="20"/>
      <c r="AK156" s="8"/>
      <c r="AL156" s="8"/>
      <c r="AM156" s="8"/>
      <c r="AN156" s="8"/>
      <c r="AO156" s="8"/>
      <c r="AP156" s="8"/>
      <c r="AQ156" s="8"/>
      <c r="AR156" s="8"/>
      <c r="AS156" s="20"/>
      <c r="AT156" s="8"/>
      <c r="AU156" s="8"/>
      <c r="AV156" s="8"/>
      <c r="AW156" s="8"/>
      <c r="AX156" s="8"/>
      <c r="AY156" s="8"/>
      <c r="AZ156" s="8"/>
      <c r="BA156" s="8"/>
      <c r="BB156" s="20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</row>
    <row r="157" spans="1:67">
      <c r="A157" s="8"/>
      <c r="B157" s="8"/>
      <c r="C157" s="8"/>
      <c r="D157" s="8"/>
      <c r="E157" s="8"/>
      <c r="F157" s="8"/>
      <c r="G157" s="8"/>
      <c r="H157" s="8"/>
      <c r="I157" s="14"/>
      <c r="J157" s="8"/>
      <c r="K157" s="8"/>
      <c r="L157" s="8"/>
      <c r="M157" s="8"/>
      <c r="N157" s="8"/>
      <c r="O157" s="8"/>
      <c r="P157" s="8"/>
      <c r="Q157" s="8"/>
      <c r="R157" s="20"/>
      <c r="S157" s="8"/>
      <c r="T157" s="8"/>
      <c r="U157" s="8"/>
      <c r="V157" s="8"/>
      <c r="W157" s="8"/>
      <c r="X157" s="8"/>
      <c r="Y157" s="8"/>
      <c r="Z157" s="8"/>
      <c r="AA157" s="20"/>
      <c r="AB157" s="8"/>
      <c r="AC157" s="8"/>
      <c r="AD157" s="8"/>
      <c r="AE157" s="8"/>
      <c r="AF157" s="8"/>
      <c r="AG157" s="8"/>
      <c r="AH157" s="8"/>
      <c r="AI157" s="8"/>
      <c r="AJ157" s="20"/>
      <c r="AK157" s="8"/>
      <c r="AL157" s="8"/>
      <c r="AM157" s="8"/>
      <c r="AN157" s="8"/>
      <c r="AO157" s="8"/>
      <c r="AP157" s="8"/>
      <c r="AQ157" s="8"/>
      <c r="AR157" s="8"/>
      <c r="AS157" s="20"/>
      <c r="AT157" s="8"/>
      <c r="AU157" s="8"/>
      <c r="AV157" s="8"/>
      <c r="AW157" s="8"/>
      <c r="AX157" s="8"/>
      <c r="AY157" s="8"/>
      <c r="AZ157" s="8"/>
      <c r="BA157" s="8"/>
      <c r="BB157" s="20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</row>
    <row r="158" spans="1:67">
      <c r="A158" s="8"/>
      <c r="B158" s="8"/>
      <c r="C158" s="8"/>
      <c r="D158" s="8"/>
      <c r="E158" s="8"/>
      <c r="F158" s="8"/>
      <c r="G158" s="8"/>
      <c r="H158" s="8"/>
      <c r="I158" s="14"/>
      <c r="J158" s="8"/>
      <c r="K158" s="8"/>
      <c r="L158" s="8"/>
      <c r="M158" s="8"/>
      <c r="N158" s="8"/>
      <c r="O158" s="8"/>
      <c r="P158" s="8"/>
      <c r="Q158" s="8"/>
      <c r="R158" s="20"/>
      <c r="S158" s="8"/>
      <c r="T158" s="8"/>
      <c r="U158" s="8"/>
      <c r="V158" s="8"/>
      <c r="W158" s="8"/>
      <c r="X158" s="8"/>
      <c r="Y158" s="8"/>
      <c r="Z158" s="8"/>
      <c r="AA158" s="20"/>
      <c r="AB158" s="8"/>
      <c r="AC158" s="8"/>
      <c r="AD158" s="8"/>
      <c r="AE158" s="8"/>
      <c r="AF158" s="8"/>
      <c r="AG158" s="8"/>
      <c r="AH158" s="8"/>
      <c r="AI158" s="8"/>
      <c r="AJ158" s="20"/>
      <c r="AK158" s="8"/>
      <c r="AL158" s="8"/>
      <c r="AM158" s="8"/>
      <c r="AN158" s="8"/>
      <c r="AO158" s="8"/>
      <c r="AP158" s="8"/>
      <c r="AQ158" s="8"/>
      <c r="AR158" s="8"/>
      <c r="AS158" s="20"/>
      <c r="AT158" s="8"/>
      <c r="AU158" s="8"/>
      <c r="AV158" s="8"/>
      <c r="AW158" s="8"/>
      <c r="AX158" s="8"/>
      <c r="AY158" s="8"/>
      <c r="AZ158" s="8"/>
      <c r="BA158" s="8"/>
      <c r="BB158" s="20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</row>
    <row r="159" spans="1:67">
      <c r="A159" s="8"/>
      <c r="B159" s="8"/>
      <c r="C159" s="8"/>
      <c r="D159" s="8"/>
      <c r="E159" s="8"/>
      <c r="F159" s="8"/>
      <c r="G159" s="8"/>
      <c r="H159" s="8"/>
      <c r="I159" s="14"/>
      <c r="J159" s="8"/>
      <c r="K159" s="8"/>
      <c r="L159" s="8"/>
      <c r="M159" s="8"/>
      <c r="N159" s="8"/>
      <c r="O159" s="8"/>
      <c r="P159" s="8"/>
      <c r="Q159" s="8"/>
      <c r="R159" s="20"/>
      <c r="S159" s="8"/>
      <c r="T159" s="8"/>
      <c r="U159" s="8"/>
      <c r="V159" s="8"/>
      <c r="W159" s="8"/>
      <c r="X159" s="8"/>
      <c r="Y159" s="8"/>
      <c r="Z159" s="8"/>
      <c r="AA159" s="20"/>
      <c r="AB159" s="8"/>
      <c r="AC159" s="8"/>
      <c r="AD159" s="8"/>
      <c r="AE159" s="8"/>
      <c r="AF159" s="8"/>
      <c r="AG159" s="8"/>
      <c r="AH159" s="8"/>
      <c r="AI159" s="8"/>
      <c r="AJ159" s="20"/>
      <c r="AK159" s="8"/>
      <c r="AL159" s="8"/>
      <c r="AM159" s="8"/>
      <c r="AN159" s="8"/>
      <c r="AO159" s="8"/>
      <c r="AP159" s="8"/>
      <c r="AQ159" s="8"/>
      <c r="AR159" s="8"/>
      <c r="AS159" s="20"/>
      <c r="AT159" s="8"/>
      <c r="AU159" s="8"/>
      <c r="AV159" s="8"/>
      <c r="AW159" s="8"/>
      <c r="AX159" s="8"/>
      <c r="AY159" s="8"/>
      <c r="AZ159" s="8"/>
      <c r="BA159" s="8"/>
      <c r="BB159" s="20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</row>
    <row r="160" spans="1:67">
      <c r="A160" s="8"/>
      <c r="B160" s="8"/>
      <c r="C160" s="8"/>
      <c r="D160" s="8"/>
      <c r="E160" s="8"/>
      <c r="F160" s="8"/>
      <c r="G160" s="8"/>
      <c r="H160" s="8"/>
      <c r="I160" s="14"/>
      <c r="J160" s="8"/>
      <c r="K160" s="8"/>
      <c r="L160" s="8"/>
      <c r="M160" s="8"/>
      <c r="N160" s="8"/>
      <c r="O160" s="8"/>
      <c r="P160" s="8"/>
      <c r="Q160" s="8"/>
      <c r="R160" s="20"/>
      <c r="S160" s="8"/>
      <c r="T160" s="8"/>
      <c r="U160" s="8"/>
      <c r="V160" s="8"/>
      <c r="W160" s="8"/>
      <c r="X160" s="8"/>
      <c r="Y160" s="8"/>
      <c r="Z160" s="8"/>
      <c r="AA160" s="20"/>
      <c r="AB160" s="8"/>
      <c r="AC160" s="8"/>
      <c r="AD160" s="8"/>
      <c r="AE160" s="8"/>
      <c r="AF160" s="8"/>
      <c r="AG160" s="8"/>
      <c r="AH160" s="8"/>
      <c r="AI160" s="8"/>
      <c r="AJ160" s="20"/>
      <c r="AK160" s="8"/>
      <c r="AL160" s="8"/>
      <c r="AM160" s="8"/>
      <c r="AN160" s="8"/>
      <c r="AO160" s="8"/>
      <c r="AP160" s="8"/>
      <c r="AQ160" s="8"/>
      <c r="AR160" s="8"/>
      <c r="AS160" s="20"/>
      <c r="AT160" s="8"/>
      <c r="AU160" s="8"/>
      <c r="AV160" s="8"/>
      <c r="AW160" s="8"/>
      <c r="AX160" s="8"/>
      <c r="AY160" s="8"/>
      <c r="AZ160" s="8"/>
      <c r="BA160" s="8"/>
      <c r="BB160" s="20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</row>
    <row r="161" spans="1:67">
      <c r="A161" s="8"/>
      <c r="B161" s="8"/>
      <c r="C161" s="8"/>
      <c r="D161" s="8"/>
      <c r="E161" s="8"/>
      <c r="F161" s="8"/>
      <c r="G161" s="8"/>
      <c r="H161" s="8"/>
      <c r="I161" s="14"/>
      <c r="J161" s="8"/>
      <c r="K161" s="8"/>
      <c r="L161" s="8"/>
      <c r="M161" s="8"/>
      <c r="N161" s="8"/>
      <c r="O161" s="8"/>
      <c r="P161" s="8"/>
      <c r="Q161" s="8"/>
      <c r="R161" s="20"/>
      <c r="S161" s="8"/>
      <c r="T161" s="8"/>
      <c r="U161" s="8"/>
      <c r="V161" s="8"/>
      <c r="W161" s="8"/>
      <c r="X161" s="8"/>
      <c r="Y161" s="8"/>
      <c r="Z161" s="8"/>
      <c r="AA161" s="20"/>
      <c r="AB161" s="8"/>
      <c r="AC161" s="8"/>
      <c r="AD161" s="8"/>
      <c r="AE161" s="8"/>
      <c r="AF161" s="8"/>
      <c r="AG161" s="8"/>
      <c r="AH161" s="8"/>
      <c r="AI161" s="8"/>
      <c r="AJ161" s="20"/>
      <c r="AK161" s="8"/>
      <c r="AL161" s="8"/>
      <c r="AM161" s="8"/>
      <c r="AN161" s="8"/>
      <c r="AO161" s="8"/>
      <c r="AP161" s="8"/>
      <c r="AQ161" s="8"/>
      <c r="AR161" s="8"/>
      <c r="AS161" s="20"/>
      <c r="AT161" s="8"/>
      <c r="AU161" s="8"/>
      <c r="AV161" s="8"/>
      <c r="AW161" s="8"/>
      <c r="AX161" s="8"/>
      <c r="AY161" s="8"/>
      <c r="AZ161" s="8"/>
      <c r="BA161" s="8"/>
      <c r="BB161" s="20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</row>
    <row r="162" spans="1:67">
      <c r="A162" s="8"/>
      <c r="B162" s="8"/>
      <c r="C162" s="8"/>
      <c r="D162" s="8"/>
      <c r="E162" s="8"/>
      <c r="F162" s="8"/>
      <c r="G162" s="8"/>
      <c r="H162" s="8"/>
      <c r="I162" s="14"/>
      <c r="J162" s="8"/>
      <c r="K162" s="8"/>
      <c r="L162" s="8"/>
      <c r="M162" s="8"/>
      <c r="N162" s="8"/>
      <c r="O162" s="8"/>
      <c r="P162" s="8"/>
      <c r="Q162" s="8"/>
      <c r="R162" s="20"/>
      <c r="S162" s="8"/>
      <c r="T162" s="8"/>
      <c r="U162" s="8"/>
      <c r="V162" s="8"/>
      <c r="W162" s="8"/>
      <c r="X162" s="8"/>
      <c r="Y162" s="8"/>
      <c r="Z162" s="8"/>
      <c r="AA162" s="20"/>
      <c r="AB162" s="8"/>
      <c r="AC162" s="8"/>
      <c r="AD162" s="8"/>
      <c r="AE162" s="8"/>
      <c r="AF162" s="8"/>
      <c r="AG162" s="8"/>
      <c r="AH162" s="8"/>
      <c r="AI162" s="8"/>
      <c r="AJ162" s="20"/>
      <c r="AK162" s="8"/>
      <c r="AL162" s="8"/>
      <c r="AM162" s="8"/>
      <c r="AN162" s="8"/>
      <c r="AO162" s="8"/>
      <c r="AP162" s="8"/>
      <c r="AQ162" s="8"/>
      <c r="AR162" s="8"/>
      <c r="AS162" s="20"/>
      <c r="AT162" s="8"/>
      <c r="AU162" s="8"/>
      <c r="AV162" s="8"/>
      <c r="AW162" s="8"/>
      <c r="AX162" s="8"/>
      <c r="AY162" s="8"/>
      <c r="AZ162" s="8"/>
      <c r="BA162" s="8"/>
      <c r="BB162" s="20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</row>
    <row r="163" spans="1:67">
      <c r="A163" s="8"/>
      <c r="B163" s="8"/>
      <c r="C163" s="8"/>
      <c r="D163" s="8"/>
      <c r="E163" s="8"/>
      <c r="F163" s="8"/>
      <c r="G163" s="8"/>
      <c r="H163" s="8"/>
      <c r="I163" s="14"/>
      <c r="J163" s="8"/>
      <c r="K163" s="8"/>
      <c r="L163" s="8"/>
      <c r="M163" s="8"/>
      <c r="N163" s="8"/>
      <c r="O163" s="8"/>
      <c r="P163" s="8"/>
      <c r="Q163" s="8"/>
      <c r="R163" s="20"/>
      <c r="S163" s="8"/>
      <c r="T163" s="8"/>
      <c r="U163" s="8"/>
      <c r="V163" s="8"/>
      <c r="W163" s="8"/>
      <c r="X163" s="8"/>
      <c r="Y163" s="8"/>
      <c r="Z163" s="8"/>
      <c r="AA163" s="20"/>
      <c r="AB163" s="8"/>
      <c r="AC163" s="8"/>
      <c r="AD163" s="8"/>
      <c r="AE163" s="8"/>
      <c r="AF163" s="8"/>
      <c r="AG163" s="8"/>
      <c r="AH163" s="8"/>
      <c r="AI163" s="8"/>
      <c r="AJ163" s="20"/>
      <c r="AK163" s="8"/>
      <c r="AL163" s="8"/>
      <c r="AM163" s="8"/>
      <c r="AN163" s="8"/>
      <c r="AO163" s="8"/>
      <c r="AP163" s="8"/>
      <c r="AQ163" s="8"/>
      <c r="AR163" s="8"/>
      <c r="AS163" s="20"/>
      <c r="AT163" s="8"/>
      <c r="AU163" s="8"/>
      <c r="AV163" s="8"/>
      <c r="AW163" s="8"/>
      <c r="AX163" s="8"/>
      <c r="AY163" s="8"/>
      <c r="AZ163" s="8"/>
      <c r="BA163" s="8"/>
      <c r="BB163" s="20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</row>
    <row r="164" spans="1:67">
      <c r="A164" s="8"/>
      <c r="B164" s="8"/>
      <c r="C164" s="8"/>
      <c r="D164" s="8"/>
      <c r="E164" s="8"/>
      <c r="F164" s="8"/>
      <c r="G164" s="8"/>
      <c r="H164" s="8"/>
      <c r="I164" s="14"/>
      <c r="J164" s="8"/>
      <c r="K164" s="8"/>
      <c r="L164" s="8"/>
      <c r="M164" s="8"/>
      <c r="N164" s="8"/>
      <c r="O164" s="8"/>
      <c r="P164" s="8"/>
      <c r="Q164" s="8"/>
      <c r="R164" s="20"/>
      <c r="S164" s="8"/>
      <c r="T164" s="8"/>
      <c r="U164" s="8"/>
      <c r="V164" s="8"/>
      <c r="W164" s="8"/>
      <c r="X164" s="8"/>
      <c r="Y164" s="8"/>
      <c r="Z164" s="8"/>
      <c r="AA164" s="20"/>
      <c r="AB164" s="8"/>
      <c r="AC164" s="8"/>
      <c r="AD164" s="8"/>
      <c r="AE164" s="8"/>
      <c r="AF164" s="8"/>
      <c r="AG164" s="8"/>
      <c r="AH164" s="8"/>
      <c r="AI164" s="8"/>
      <c r="AJ164" s="20"/>
      <c r="AK164" s="8"/>
      <c r="AL164" s="8"/>
      <c r="AM164" s="8"/>
      <c r="AN164" s="8"/>
      <c r="AO164" s="8"/>
      <c r="AP164" s="8"/>
      <c r="AQ164" s="8"/>
      <c r="AR164" s="8"/>
      <c r="AS164" s="20"/>
      <c r="AT164" s="8"/>
      <c r="AU164" s="8"/>
      <c r="AV164" s="8"/>
      <c r="AW164" s="8"/>
      <c r="AX164" s="8"/>
      <c r="AY164" s="8"/>
      <c r="AZ164" s="8"/>
      <c r="BA164" s="8"/>
      <c r="BB164" s="20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</row>
    <row r="165" spans="1:67">
      <c r="A165" s="8"/>
      <c r="B165" s="8"/>
      <c r="C165" s="8"/>
      <c r="D165" s="8"/>
      <c r="E165" s="8"/>
      <c r="F165" s="8"/>
      <c r="G165" s="8"/>
      <c r="H165" s="8"/>
      <c r="I165" s="14"/>
      <c r="J165" s="8"/>
      <c r="K165" s="8"/>
      <c r="L165" s="8"/>
      <c r="M165" s="8"/>
      <c r="N165" s="8"/>
      <c r="O165" s="8"/>
      <c r="P165" s="8"/>
      <c r="Q165" s="8"/>
      <c r="R165" s="20"/>
      <c r="S165" s="8"/>
      <c r="T165" s="8"/>
      <c r="U165" s="8"/>
      <c r="V165" s="8"/>
      <c r="W165" s="8"/>
      <c r="X165" s="8"/>
      <c r="Y165" s="8"/>
      <c r="Z165" s="8"/>
      <c r="AA165" s="20"/>
      <c r="AB165" s="8"/>
      <c r="AC165" s="8"/>
      <c r="AD165" s="8"/>
      <c r="AE165" s="8"/>
      <c r="AF165" s="8"/>
      <c r="AG165" s="8"/>
      <c r="AH165" s="8"/>
      <c r="AI165" s="8"/>
      <c r="AJ165" s="20"/>
      <c r="AK165" s="8"/>
      <c r="AL165" s="8"/>
      <c r="AM165" s="8"/>
      <c r="AN165" s="8"/>
      <c r="AO165" s="8"/>
      <c r="AP165" s="8"/>
      <c r="AQ165" s="8"/>
      <c r="AR165" s="8"/>
      <c r="AS165" s="20"/>
      <c r="AT165" s="8"/>
      <c r="AU165" s="8"/>
      <c r="AV165" s="8"/>
      <c r="AW165" s="8"/>
      <c r="AX165" s="8"/>
      <c r="AY165" s="8"/>
      <c r="AZ165" s="8"/>
      <c r="BA165" s="8"/>
      <c r="BB165" s="20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</row>
    <row r="166" spans="1:67">
      <c r="A166" s="8"/>
      <c r="B166" s="8"/>
      <c r="C166" s="8"/>
      <c r="D166" s="8"/>
      <c r="E166" s="8"/>
      <c r="F166" s="8"/>
      <c r="G166" s="8"/>
      <c r="H166" s="8"/>
      <c r="I166" s="14"/>
      <c r="J166" s="8"/>
      <c r="K166" s="8"/>
      <c r="L166" s="8"/>
      <c r="M166" s="8"/>
      <c r="N166" s="8"/>
      <c r="O166" s="8"/>
      <c r="P166" s="8"/>
      <c r="Q166" s="8"/>
      <c r="R166" s="20"/>
      <c r="S166" s="8"/>
      <c r="T166" s="8"/>
      <c r="U166" s="8"/>
      <c r="V166" s="8"/>
      <c r="W166" s="8"/>
      <c r="X166" s="8"/>
      <c r="Y166" s="8"/>
      <c r="Z166" s="8"/>
      <c r="AA166" s="20"/>
      <c r="AB166" s="8"/>
      <c r="AC166" s="8"/>
      <c r="AD166" s="8"/>
      <c r="AE166" s="8"/>
      <c r="AF166" s="8"/>
      <c r="AG166" s="8"/>
      <c r="AH166" s="8"/>
      <c r="AI166" s="8"/>
      <c r="AJ166" s="20"/>
      <c r="AK166" s="8"/>
      <c r="AL166" s="8"/>
      <c r="AM166" s="8"/>
      <c r="AN166" s="8"/>
      <c r="AO166" s="8"/>
      <c r="AP166" s="8"/>
      <c r="AQ166" s="8"/>
      <c r="AR166" s="8"/>
      <c r="AS166" s="20"/>
      <c r="AT166" s="8"/>
      <c r="AU166" s="8"/>
      <c r="AV166" s="8"/>
      <c r="AW166" s="8"/>
      <c r="AX166" s="8"/>
      <c r="AY166" s="8"/>
      <c r="AZ166" s="8"/>
      <c r="BA166" s="8"/>
      <c r="BB166" s="20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</row>
    <row r="167" spans="1:67">
      <c r="A167" s="8"/>
      <c r="B167" s="8"/>
      <c r="C167" s="8"/>
      <c r="D167" s="8"/>
      <c r="E167" s="8"/>
      <c r="F167" s="8"/>
      <c r="G167" s="8"/>
      <c r="H167" s="8"/>
      <c r="I167" s="14"/>
      <c r="J167" s="8"/>
      <c r="K167" s="8"/>
      <c r="L167" s="8"/>
      <c r="M167" s="8"/>
      <c r="N167" s="8"/>
      <c r="O167" s="8"/>
      <c r="P167" s="8"/>
      <c r="Q167" s="8"/>
      <c r="R167" s="20"/>
      <c r="S167" s="8"/>
      <c r="T167" s="8"/>
      <c r="U167" s="8"/>
      <c r="V167" s="8"/>
      <c r="W167" s="8"/>
      <c r="X167" s="8"/>
      <c r="Y167" s="8"/>
      <c r="Z167" s="8"/>
      <c r="AA167" s="20"/>
      <c r="AB167" s="8"/>
      <c r="AC167" s="8"/>
      <c r="AD167" s="8"/>
      <c r="AE167" s="8"/>
      <c r="AF167" s="8"/>
      <c r="AG167" s="8"/>
      <c r="AH167" s="8"/>
      <c r="AI167" s="8"/>
      <c r="AJ167" s="20"/>
      <c r="AK167" s="8"/>
      <c r="AL167" s="8"/>
      <c r="AM167" s="8"/>
      <c r="AN167" s="8"/>
      <c r="AO167" s="8"/>
      <c r="AP167" s="8"/>
      <c r="AQ167" s="8"/>
      <c r="AR167" s="8"/>
      <c r="AS167" s="20"/>
      <c r="AT167" s="8"/>
      <c r="AU167" s="8"/>
      <c r="AV167" s="8"/>
      <c r="AW167" s="8"/>
      <c r="AX167" s="8"/>
      <c r="AY167" s="8"/>
      <c r="AZ167" s="8"/>
      <c r="BA167" s="8"/>
      <c r="BB167" s="20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</row>
    <row r="168" spans="1:67">
      <c r="A168" s="8"/>
      <c r="B168" s="8"/>
      <c r="C168" s="8"/>
      <c r="D168" s="8"/>
      <c r="E168" s="8"/>
      <c r="F168" s="8"/>
      <c r="G168" s="8"/>
      <c r="H168" s="8"/>
      <c r="I168" s="14"/>
      <c r="J168" s="8"/>
      <c r="K168" s="8"/>
      <c r="L168" s="8"/>
      <c r="M168" s="8"/>
      <c r="N168" s="8"/>
      <c r="O168" s="8"/>
      <c r="P168" s="8"/>
      <c r="Q168" s="8"/>
      <c r="R168" s="20"/>
      <c r="S168" s="8"/>
      <c r="T168" s="8"/>
      <c r="U168" s="8"/>
      <c r="V168" s="8"/>
      <c r="W168" s="8"/>
      <c r="X168" s="8"/>
      <c r="Y168" s="8"/>
      <c r="Z168" s="8"/>
      <c r="AA168" s="20"/>
      <c r="AB168" s="8"/>
      <c r="AC168" s="8"/>
      <c r="AD168" s="8"/>
      <c r="AE168" s="8"/>
      <c r="AF168" s="8"/>
      <c r="AG168" s="8"/>
      <c r="AH168" s="8"/>
      <c r="AI168" s="8"/>
      <c r="AJ168" s="20"/>
      <c r="AK168" s="8"/>
      <c r="AL168" s="8"/>
      <c r="AM168" s="8"/>
      <c r="AN168" s="8"/>
      <c r="AO168" s="8"/>
      <c r="AP168" s="8"/>
      <c r="AQ168" s="8"/>
      <c r="AR168" s="8"/>
      <c r="AS168" s="20"/>
      <c r="AT168" s="8"/>
      <c r="AU168" s="8"/>
      <c r="AV168" s="8"/>
      <c r="AW168" s="8"/>
      <c r="AX168" s="8"/>
      <c r="AY168" s="8"/>
      <c r="AZ168" s="8"/>
      <c r="BA168" s="8"/>
      <c r="BB168" s="20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</row>
    <row r="169" spans="1:67">
      <c r="A169" s="8"/>
      <c r="B169" s="8"/>
      <c r="C169" s="8"/>
      <c r="D169" s="8"/>
      <c r="E169" s="8"/>
      <c r="F169" s="8"/>
      <c r="G169" s="8"/>
      <c r="H169" s="8"/>
      <c r="I169" s="14"/>
      <c r="J169" s="8"/>
      <c r="K169" s="8"/>
      <c r="L169" s="8"/>
      <c r="M169" s="8"/>
      <c r="N169" s="8"/>
      <c r="O169" s="8"/>
      <c r="P169" s="8"/>
      <c r="Q169" s="8"/>
      <c r="R169" s="20"/>
      <c r="S169" s="8"/>
      <c r="T169" s="8"/>
      <c r="U169" s="8"/>
      <c r="V169" s="8"/>
      <c r="W169" s="8"/>
      <c r="X169" s="8"/>
      <c r="Y169" s="8"/>
      <c r="Z169" s="8"/>
      <c r="AA169" s="20"/>
      <c r="AB169" s="8"/>
      <c r="AC169" s="8"/>
      <c r="AD169" s="8"/>
      <c r="AE169" s="8"/>
      <c r="AF169" s="8"/>
      <c r="AG169" s="8"/>
      <c r="AH169" s="8"/>
      <c r="AI169" s="8"/>
      <c r="AJ169" s="20"/>
      <c r="AK169" s="8"/>
      <c r="AL169" s="8"/>
      <c r="AM169" s="8"/>
      <c r="AN169" s="8"/>
      <c r="AO169" s="8"/>
      <c r="AP169" s="8"/>
      <c r="AQ169" s="8"/>
      <c r="AR169" s="8"/>
      <c r="AS169" s="20"/>
      <c r="AT169" s="8"/>
      <c r="AU169" s="8"/>
      <c r="AV169" s="8"/>
      <c r="AW169" s="8"/>
      <c r="AX169" s="8"/>
      <c r="AY169" s="8"/>
      <c r="AZ169" s="8"/>
      <c r="BA169" s="8"/>
      <c r="BB169" s="20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</row>
    <row r="170" spans="1:67">
      <c r="A170" s="8"/>
      <c r="B170" s="8"/>
      <c r="C170" s="8"/>
      <c r="D170" s="8"/>
      <c r="E170" s="8"/>
      <c r="F170" s="8"/>
      <c r="G170" s="8"/>
      <c r="H170" s="8"/>
      <c r="I170" s="14"/>
      <c r="J170" s="8"/>
      <c r="K170" s="8"/>
      <c r="L170" s="8"/>
      <c r="M170" s="8"/>
      <c r="N170" s="8"/>
      <c r="O170" s="8"/>
      <c r="P170" s="8"/>
      <c r="Q170" s="8"/>
      <c r="R170" s="20"/>
      <c r="S170" s="8"/>
      <c r="T170" s="8"/>
      <c r="U170" s="8"/>
      <c r="V170" s="8"/>
      <c r="W170" s="8"/>
      <c r="X170" s="8"/>
      <c r="Y170" s="8"/>
      <c r="Z170" s="8"/>
      <c r="AA170" s="20"/>
      <c r="AB170" s="8"/>
      <c r="AC170" s="8"/>
      <c r="AD170" s="8"/>
      <c r="AE170" s="8"/>
      <c r="AF170" s="8"/>
      <c r="AG170" s="8"/>
      <c r="AH170" s="8"/>
      <c r="AI170" s="8"/>
      <c r="AJ170" s="20"/>
      <c r="AK170" s="8"/>
      <c r="AL170" s="8"/>
      <c r="AM170" s="8"/>
      <c r="AN170" s="8"/>
      <c r="AO170" s="8"/>
      <c r="AP170" s="8"/>
      <c r="AQ170" s="8"/>
      <c r="AR170" s="8"/>
      <c r="AS170" s="20"/>
      <c r="AT170" s="8"/>
      <c r="AU170" s="8"/>
      <c r="AV170" s="8"/>
      <c r="AW170" s="8"/>
      <c r="AX170" s="8"/>
      <c r="AY170" s="8"/>
      <c r="AZ170" s="8"/>
      <c r="BA170" s="8"/>
      <c r="BB170" s="20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</row>
    <row r="171" spans="1:67">
      <c r="A171" s="8"/>
      <c r="B171" s="8"/>
      <c r="C171" s="8"/>
      <c r="D171" s="8"/>
      <c r="E171" s="8"/>
      <c r="F171" s="8"/>
      <c r="G171" s="8"/>
      <c r="H171" s="8"/>
      <c r="I171" s="14"/>
      <c r="J171" s="8"/>
      <c r="K171" s="8"/>
      <c r="L171" s="8"/>
      <c r="M171" s="8"/>
      <c r="N171" s="8"/>
      <c r="O171" s="8"/>
      <c r="P171" s="8"/>
      <c r="Q171" s="8"/>
      <c r="R171" s="20"/>
      <c r="S171" s="8"/>
      <c r="T171" s="8"/>
      <c r="U171" s="8"/>
      <c r="V171" s="8"/>
      <c r="W171" s="8"/>
      <c r="X171" s="8"/>
      <c r="Y171" s="8"/>
      <c r="Z171" s="8"/>
      <c r="AA171" s="20"/>
      <c r="AB171" s="8"/>
      <c r="AC171" s="8"/>
      <c r="AD171" s="8"/>
      <c r="AE171" s="8"/>
      <c r="AF171" s="8"/>
      <c r="AG171" s="8"/>
      <c r="AH171" s="8"/>
      <c r="AI171" s="8"/>
      <c r="AJ171" s="20"/>
      <c r="AK171" s="8"/>
      <c r="AL171" s="8"/>
      <c r="AM171" s="8"/>
      <c r="AN171" s="8"/>
      <c r="AO171" s="8"/>
      <c r="AP171" s="8"/>
      <c r="AQ171" s="8"/>
      <c r="AR171" s="8"/>
      <c r="AS171" s="20"/>
      <c r="AT171" s="8"/>
      <c r="AU171" s="8"/>
      <c r="AV171" s="8"/>
      <c r="AW171" s="8"/>
      <c r="AX171" s="8"/>
      <c r="AY171" s="8"/>
      <c r="AZ171" s="8"/>
      <c r="BA171" s="8"/>
      <c r="BB171" s="20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</row>
    <row r="172" spans="1:67">
      <c r="A172" s="8"/>
      <c r="B172" s="8"/>
      <c r="C172" s="8"/>
      <c r="D172" s="8"/>
      <c r="E172" s="8"/>
      <c r="F172" s="8"/>
      <c r="G172" s="8"/>
      <c r="H172" s="8"/>
      <c r="I172" s="14"/>
      <c r="J172" s="8"/>
      <c r="K172" s="8"/>
      <c r="L172" s="8"/>
      <c r="M172" s="8"/>
      <c r="N172" s="8"/>
      <c r="O172" s="8"/>
      <c r="P172" s="8"/>
      <c r="Q172" s="8"/>
      <c r="R172" s="20"/>
      <c r="S172" s="8"/>
      <c r="T172" s="8"/>
      <c r="U172" s="8"/>
      <c r="V172" s="8"/>
      <c r="W172" s="8"/>
      <c r="X172" s="8"/>
      <c r="Y172" s="8"/>
      <c r="Z172" s="8"/>
      <c r="AA172" s="20"/>
      <c r="AB172" s="8"/>
      <c r="AC172" s="8"/>
      <c r="AD172" s="8"/>
      <c r="AE172" s="8"/>
      <c r="AF172" s="8"/>
      <c r="AG172" s="8"/>
      <c r="AH172" s="8"/>
      <c r="AI172" s="8"/>
      <c r="AJ172" s="20"/>
      <c r="AK172" s="8"/>
      <c r="AL172" s="8"/>
      <c r="AM172" s="8"/>
      <c r="AN172" s="8"/>
      <c r="AO172" s="8"/>
      <c r="AP172" s="8"/>
      <c r="AQ172" s="8"/>
      <c r="AR172" s="8"/>
      <c r="AS172" s="20"/>
      <c r="AT172" s="8"/>
      <c r="AU172" s="8"/>
      <c r="AV172" s="8"/>
      <c r="AW172" s="8"/>
      <c r="AX172" s="8"/>
      <c r="AY172" s="8"/>
      <c r="AZ172" s="8"/>
      <c r="BA172" s="8"/>
      <c r="BB172" s="20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</row>
    <row r="173" spans="1:67">
      <c r="A173" s="8"/>
      <c r="B173" s="8"/>
      <c r="C173" s="8"/>
      <c r="D173" s="8"/>
      <c r="E173" s="8"/>
      <c r="F173" s="8"/>
      <c r="G173" s="8"/>
      <c r="H173" s="8"/>
      <c r="I173" s="14"/>
      <c r="J173" s="8"/>
      <c r="K173" s="8"/>
      <c r="L173" s="8"/>
      <c r="M173" s="8"/>
      <c r="N173" s="8"/>
      <c r="O173" s="8"/>
      <c r="P173" s="8"/>
      <c r="Q173" s="8"/>
      <c r="R173" s="20"/>
      <c r="S173" s="8"/>
      <c r="T173" s="8"/>
      <c r="U173" s="8"/>
      <c r="V173" s="8"/>
      <c r="W173" s="8"/>
      <c r="X173" s="8"/>
      <c r="Y173" s="8"/>
      <c r="Z173" s="8"/>
      <c r="AA173" s="20"/>
      <c r="AB173" s="8"/>
      <c r="AC173" s="8"/>
      <c r="AD173" s="8"/>
      <c r="AE173" s="8"/>
      <c r="AF173" s="8"/>
      <c r="AG173" s="8"/>
      <c r="AH173" s="8"/>
      <c r="AI173" s="8"/>
      <c r="AJ173" s="20"/>
      <c r="AK173" s="8"/>
      <c r="AL173" s="8"/>
      <c r="AM173" s="8"/>
      <c r="AN173" s="8"/>
      <c r="AO173" s="8"/>
      <c r="AP173" s="8"/>
      <c r="AQ173" s="8"/>
      <c r="AR173" s="8"/>
      <c r="AS173" s="20"/>
      <c r="AT173" s="8"/>
      <c r="AU173" s="8"/>
      <c r="AV173" s="8"/>
      <c r="AW173" s="8"/>
      <c r="AX173" s="8"/>
      <c r="AY173" s="8"/>
      <c r="AZ173" s="8"/>
      <c r="BA173" s="8"/>
      <c r="BB173" s="20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</row>
    <row r="174" spans="1:67">
      <c r="A174" s="8"/>
      <c r="B174" s="8"/>
      <c r="C174" s="8"/>
      <c r="D174" s="8"/>
      <c r="E174" s="8"/>
      <c r="F174" s="8"/>
      <c r="G174" s="8"/>
      <c r="H174" s="8"/>
      <c r="I174" s="14"/>
      <c r="J174" s="8"/>
      <c r="K174" s="8"/>
      <c r="L174" s="8"/>
      <c r="M174" s="8"/>
      <c r="N174" s="8"/>
      <c r="O174" s="8"/>
      <c r="P174" s="8"/>
      <c r="Q174" s="8"/>
      <c r="R174" s="20"/>
      <c r="S174" s="8"/>
      <c r="T174" s="8"/>
      <c r="U174" s="8"/>
      <c r="V174" s="8"/>
      <c r="W174" s="8"/>
      <c r="X174" s="8"/>
      <c r="Y174" s="8"/>
      <c r="Z174" s="8"/>
      <c r="AA174" s="20"/>
      <c r="AB174" s="8"/>
      <c r="AC174" s="8"/>
      <c r="AD174" s="8"/>
      <c r="AE174" s="8"/>
      <c r="AF174" s="8"/>
      <c r="AG174" s="8"/>
      <c r="AH174" s="8"/>
      <c r="AI174" s="8"/>
      <c r="AJ174" s="20"/>
      <c r="AK174" s="8"/>
      <c r="AL174" s="8"/>
      <c r="AM174" s="8"/>
      <c r="AN174" s="8"/>
      <c r="AO174" s="8"/>
      <c r="AP174" s="8"/>
      <c r="AQ174" s="8"/>
      <c r="AR174" s="8"/>
      <c r="AS174" s="20"/>
      <c r="AT174" s="8"/>
      <c r="AU174" s="8"/>
      <c r="AV174" s="8"/>
      <c r="AW174" s="8"/>
      <c r="AX174" s="8"/>
      <c r="AY174" s="8"/>
      <c r="AZ174" s="8"/>
      <c r="BA174" s="8"/>
      <c r="BB174" s="20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</row>
    <row r="175" spans="1:67">
      <c r="A175" s="8"/>
      <c r="B175" s="8"/>
      <c r="C175" s="8"/>
      <c r="D175" s="8"/>
      <c r="E175" s="8"/>
      <c r="F175" s="8"/>
      <c r="G175" s="8"/>
      <c r="H175" s="8"/>
      <c r="I175" s="14"/>
      <c r="J175" s="8"/>
      <c r="K175" s="8"/>
      <c r="L175" s="8"/>
      <c r="M175" s="8"/>
      <c r="N175" s="8"/>
      <c r="O175" s="8"/>
      <c r="P175" s="8"/>
      <c r="Q175" s="8"/>
      <c r="R175" s="20"/>
      <c r="S175" s="8"/>
      <c r="T175" s="8"/>
      <c r="U175" s="8"/>
      <c r="V175" s="8"/>
      <c r="W175" s="8"/>
      <c r="X175" s="8"/>
      <c r="Y175" s="8"/>
      <c r="Z175" s="8"/>
      <c r="AA175" s="20"/>
      <c r="AB175" s="8"/>
      <c r="AC175" s="8"/>
      <c r="AD175" s="8"/>
      <c r="AE175" s="8"/>
      <c r="AF175" s="8"/>
      <c r="AG175" s="8"/>
      <c r="AH175" s="8"/>
      <c r="AI175" s="8"/>
      <c r="AJ175" s="20"/>
      <c r="AK175" s="8"/>
      <c r="AL175" s="8"/>
      <c r="AM175" s="8"/>
      <c r="AN175" s="8"/>
      <c r="AO175" s="8"/>
      <c r="AP175" s="8"/>
      <c r="AQ175" s="8"/>
      <c r="AR175" s="8"/>
      <c r="AS175" s="20"/>
      <c r="AT175" s="8"/>
      <c r="AU175" s="8"/>
      <c r="AV175" s="8"/>
      <c r="AW175" s="8"/>
      <c r="AX175" s="8"/>
      <c r="AY175" s="8"/>
      <c r="AZ175" s="8"/>
      <c r="BA175" s="8"/>
      <c r="BB175" s="20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</row>
    <row r="176" spans="1:67">
      <c r="A176" s="8"/>
      <c r="B176" s="8"/>
      <c r="C176" s="8"/>
      <c r="D176" s="8"/>
      <c r="E176" s="8"/>
      <c r="F176" s="8"/>
      <c r="G176" s="8"/>
      <c r="H176" s="8"/>
      <c r="I176" s="14"/>
      <c r="J176" s="8"/>
      <c r="K176" s="8"/>
      <c r="L176" s="8"/>
      <c r="M176" s="8"/>
      <c r="N176" s="8"/>
      <c r="O176" s="8"/>
      <c r="P176" s="8"/>
      <c r="Q176" s="8"/>
      <c r="R176" s="20"/>
      <c r="S176" s="8"/>
      <c r="T176" s="8"/>
      <c r="U176" s="8"/>
      <c r="V176" s="8"/>
      <c r="W176" s="8"/>
      <c r="X176" s="8"/>
      <c r="Y176" s="8"/>
      <c r="Z176" s="8"/>
      <c r="AA176" s="20"/>
      <c r="AB176" s="8"/>
      <c r="AC176" s="8"/>
      <c r="AD176" s="8"/>
      <c r="AE176" s="8"/>
      <c r="AF176" s="8"/>
      <c r="AG176" s="8"/>
      <c r="AH176" s="8"/>
      <c r="AI176" s="8"/>
      <c r="AJ176" s="20"/>
      <c r="AK176" s="8"/>
      <c r="AL176" s="8"/>
      <c r="AM176" s="8"/>
      <c r="AN176" s="8"/>
      <c r="AO176" s="8"/>
      <c r="AP176" s="8"/>
      <c r="AQ176" s="8"/>
      <c r="AR176" s="8"/>
      <c r="AS176" s="20"/>
      <c r="AT176" s="8"/>
      <c r="AU176" s="8"/>
      <c r="AV176" s="8"/>
      <c r="AW176" s="8"/>
      <c r="AX176" s="8"/>
      <c r="AY176" s="8"/>
      <c r="AZ176" s="8"/>
      <c r="BA176" s="8"/>
      <c r="BB176" s="20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</row>
    <row r="177" spans="1:67">
      <c r="A177" s="8"/>
      <c r="B177" s="8"/>
      <c r="C177" s="8"/>
      <c r="D177" s="8"/>
      <c r="E177" s="8"/>
      <c r="F177" s="8"/>
      <c r="G177" s="8"/>
      <c r="H177" s="8"/>
      <c r="I177" s="14"/>
      <c r="J177" s="8"/>
      <c r="K177" s="8"/>
      <c r="L177" s="8"/>
      <c r="M177" s="8"/>
      <c r="N177" s="8"/>
      <c r="O177" s="8"/>
      <c r="P177" s="8"/>
      <c r="Q177" s="8"/>
      <c r="R177" s="20"/>
      <c r="S177" s="8"/>
      <c r="T177" s="8"/>
      <c r="U177" s="8"/>
      <c r="V177" s="8"/>
      <c r="W177" s="8"/>
      <c r="X177" s="8"/>
      <c r="Y177" s="8"/>
      <c r="Z177" s="8"/>
      <c r="AA177" s="20"/>
      <c r="AB177" s="8"/>
      <c r="AC177" s="8"/>
      <c r="AD177" s="8"/>
      <c r="AE177" s="8"/>
      <c r="AF177" s="8"/>
      <c r="AG177" s="8"/>
      <c r="AH177" s="8"/>
      <c r="AI177" s="8"/>
      <c r="AJ177" s="20"/>
      <c r="AK177" s="8"/>
      <c r="AL177" s="8"/>
      <c r="AM177" s="8"/>
      <c r="AN177" s="8"/>
      <c r="AO177" s="8"/>
      <c r="AP177" s="8"/>
      <c r="AQ177" s="8"/>
      <c r="AR177" s="8"/>
      <c r="AS177" s="20"/>
      <c r="AT177" s="8"/>
      <c r="AU177" s="8"/>
      <c r="AV177" s="8"/>
      <c r="AW177" s="8"/>
      <c r="AX177" s="8"/>
      <c r="AY177" s="8"/>
      <c r="AZ177" s="8"/>
      <c r="BA177" s="8"/>
      <c r="BB177" s="20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</row>
    <row r="178" spans="1:67">
      <c r="A178" s="8"/>
      <c r="B178" s="8"/>
      <c r="C178" s="8"/>
      <c r="D178" s="8"/>
      <c r="E178" s="8"/>
      <c r="F178" s="8"/>
      <c r="G178" s="8"/>
      <c r="H178" s="8"/>
      <c r="I178" s="14"/>
      <c r="J178" s="8"/>
      <c r="K178" s="8"/>
      <c r="L178" s="8"/>
      <c r="M178" s="8"/>
      <c r="N178" s="8"/>
      <c r="O178" s="8"/>
      <c r="P178" s="8"/>
      <c r="Q178" s="8"/>
      <c r="R178" s="20"/>
      <c r="S178" s="8"/>
      <c r="T178" s="8"/>
      <c r="U178" s="8"/>
      <c r="V178" s="8"/>
      <c r="W178" s="8"/>
      <c r="X178" s="8"/>
      <c r="Y178" s="8"/>
      <c r="Z178" s="8"/>
      <c r="AA178" s="20"/>
      <c r="AB178" s="8"/>
      <c r="AC178" s="8"/>
      <c r="AD178" s="8"/>
      <c r="AE178" s="8"/>
      <c r="AF178" s="8"/>
      <c r="AG178" s="8"/>
      <c r="AH178" s="8"/>
      <c r="AI178" s="8"/>
      <c r="AJ178" s="20"/>
      <c r="AK178" s="8"/>
      <c r="AL178" s="8"/>
      <c r="AM178" s="8"/>
      <c r="AN178" s="8"/>
      <c r="AO178" s="8"/>
      <c r="AP178" s="8"/>
      <c r="AQ178" s="8"/>
      <c r="AR178" s="8"/>
      <c r="AS178" s="20"/>
      <c r="AT178" s="8"/>
      <c r="AU178" s="8"/>
      <c r="AV178" s="8"/>
      <c r="AW178" s="8"/>
      <c r="AX178" s="8"/>
      <c r="AY178" s="8"/>
      <c r="AZ178" s="8"/>
      <c r="BA178" s="8"/>
      <c r="BB178" s="20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</row>
    <row r="179" spans="1:67">
      <c r="A179" s="8"/>
      <c r="B179" s="8"/>
      <c r="C179" s="8"/>
      <c r="D179" s="8"/>
      <c r="E179" s="8"/>
      <c r="F179" s="8"/>
      <c r="G179" s="8"/>
      <c r="H179" s="8"/>
      <c r="I179" s="14"/>
      <c r="J179" s="8"/>
      <c r="K179" s="8"/>
      <c r="L179" s="8"/>
      <c r="M179" s="8"/>
      <c r="N179" s="8"/>
      <c r="O179" s="8"/>
      <c r="P179" s="8"/>
      <c r="Q179" s="8"/>
      <c r="R179" s="20"/>
      <c r="S179" s="8"/>
      <c r="T179" s="8"/>
      <c r="U179" s="8"/>
      <c r="V179" s="8"/>
      <c r="W179" s="8"/>
      <c r="X179" s="8"/>
      <c r="Y179" s="8"/>
      <c r="Z179" s="8"/>
      <c r="AA179" s="20"/>
      <c r="AB179" s="8"/>
      <c r="AC179" s="8"/>
      <c r="AD179" s="8"/>
      <c r="AE179" s="8"/>
      <c r="AF179" s="8"/>
      <c r="AG179" s="8"/>
      <c r="AH179" s="8"/>
      <c r="AI179" s="8"/>
      <c r="AJ179" s="20"/>
      <c r="AK179" s="8"/>
      <c r="AL179" s="8"/>
      <c r="AM179" s="8"/>
      <c r="AN179" s="8"/>
      <c r="AO179" s="8"/>
      <c r="AP179" s="8"/>
      <c r="AQ179" s="8"/>
      <c r="AR179" s="8"/>
      <c r="AS179" s="20"/>
      <c r="AT179" s="8"/>
      <c r="AU179" s="8"/>
      <c r="AV179" s="8"/>
      <c r="AW179" s="8"/>
      <c r="AX179" s="8"/>
      <c r="AY179" s="8"/>
      <c r="AZ179" s="8"/>
      <c r="BA179" s="8"/>
      <c r="BB179" s="20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</row>
    <row r="180" spans="1:67">
      <c r="A180" s="8"/>
      <c r="B180" s="8"/>
      <c r="C180" s="8"/>
      <c r="D180" s="8"/>
      <c r="E180" s="8"/>
      <c r="F180" s="8"/>
      <c r="G180" s="8"/>
      <c r="H180" s="8"/>
      <c r="I180" s="14"/>
      <c r="J180" s="8"/>
      <c r="K180" s="8"/>
      <c r="L180" s="8"/>
      <c r="M180" s="8"/>
      <c r="N180" s="8"/>
      <c r="O180" s="8"/>
      <c r="P180" s="8"/>
      <c r="Q180" s="8"/>
      <c r="R180" s="20"/>
      <c r="S180" s="8"/>
      <c r="T180" s="8"/>
      <c r="U180" s="8"/>
      <c r="V180" s="8"/>
      <c r="W180" s="8"/>
      <c r="X180" s="8"/>
      <c r="Y180" s="8"/>
      <c r="Z180" s="8"/>
      <c r="AA180" s="20"/>
      <c r="AB180" s="8"/>
      <c r="AC180" s="8"/>
      <c r="AD180" s="8"/>
      <c r="AE180" s="8"/>
      <c r="AF180" s="8"/>
      <c r="AG180" s="8"/>
      <c r="AH180" s="8"/>
      <c r="AI180" s="8"/>
      <c r="AJ180" s="20"/>
      <c r="AK180" s="8"/>
      <c r="AL180" s="8"/>
      <c r="AM180" s="8"/>
      <c r="AN180" s="8"/>
      <c r="AO180" s="8"/>
      <c r="AP180" s="8"/>
      <c r="AQ180" s="8"/>
      <c r="AR180" s="8"/>
      <c r="AS180" s="20"/>
      <c r="AT180" s="8"/>
      <c r="AU180" s="8"/>
      <c r="AV180" s="8"/>
      <c r="AW180" s="8"/>
      <c r="AX180" s="8"/>
      <c r="AY180" s="8"/>
      <c r="AZ180" s="8"/>
      <c r="BA180" s="8"/>
      <c r="BB180" s="20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</row>
    <row r="181" spans="1:67">
      <c r="A181" s="8"/>
      <c r="B181" s="8"/>
      <c r="C181" s="8"/>
      <c r="D181" s="8"/>
      <c r="E181" s="8"/>
      <c r="F181" s="8"/>
      <c r="G181" s="8"/>
      <c r="H181" s="8"/>
      <c r="I181" s="14"/>
      <c r="J181" s="8"/>
      <c r="K181" s="8"/>
      <c r="L181" s="8"/>
      <c r="M181" s="8"/>
      <c r="N181" s="8"/>
      <c r="O181" s="8"/>
      <c r="P181" s="8"/>
      <c r="Q181" s="8"/>
      <c r="R181" s="20"/>
      <c r="S181" s="8"/>
      <c r="T181" s="8"/>
      <c r="U181" s="8"/>
      <c r="V181" s="8"/>
      <c r="W181" s="8"/>
      <c r="X181" s="8"/>
      <c r="Y181" s="8"/>
      <c r="Z181" s="8"/>
      <c r="AA181" s="20"/>
      <c r="AB181" s="8"/>
      <c r="AC181" s="8"/>
      <c r="AD181" s="8"/>
      <c r="AE181" s="8"/>
      <c r="AF181" s="8"/>
      <c r="AG181" s="8"/>
      <c r="AH181" s="8"/>
      <c r="AI181" s="8"/>
      <c r="AJ181" s="20"/>
      <c r="AK181" s="8"/>
      <c r="AL181" s="8"/>
      <c r="AM181" s="8"/>
      <c r="AN181" s="8"/>
      <c r="AO181" s="8"/>
      <c r="AP181" s="8"/>
      <c r="AQ181" s="8"/>
      <c r="AR181" s="8"/>
      <c r="AS181" s="20"/>
      <c r="AT181" s="8"/>
      <c r="AU181" s="8"/>
      <c r="AV181" s="8"/>
      <c r="AW181" s="8"/>
      <c r="AX181" s="8"/>
      <c r="AY181" s="8"/>
      <c r="AZ181" s="8"/>
      <c r="BA181" s="8"/>
      <c r="BB181" s="20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</row>
    <row r="182" spans="1:67">
      <c r="A182" s="8"/>
      <c r="B182" s="8"/>
      <c r="C182" s="8"/>
      <c r="D182" s="8"/>
      <c r="E182" s="8"/>
      <c r="F182" s="8"/>
      <c r="G182" s="8"/>
      <c r="H182" s="8"/>
      <c r="I182" s="14"/>
      <c r="J182" s="8"/>
      <c r="K182" s="8"/>
      <c r="L182" s="8"/>
      <c r="M182" s="8"/>
      <c r="N182" s="8"/>
      <c r="O182" s="8"/>
      <c r="P182" s="8"/>
      <c r="Q182" s="8"/>
      <c r="R182" s="20"/>
      <c r="S182" s="8"/>
      <c r="T182" s="8"/>
      <c r="U182" s="8"/>
      <c r="V182" s="8"/>
      <c r="W182" s="8"/>
      <c r="X182" s="8"/>
      <c r="Y182" s="8"/>
      <c r="Z182" s="8"/>
      <c r="AA182" s="20"/>
      <c r="AB182" s="8"/>
      <c r="AC182" s="8"/>
      <c r="AD182" s="8"/>
      <c r="AE182" s="8"/>
      <c r="AF182" s="8"/>
      <c r="AG182" s="8"/>
      <c r="AH182" s="8"/>
      <c r="AI182" s="8"/>
      <c r="AJ182" s="20"/>
      <c r="AK182" s="8"/>
      <c r="AL182" s="8"/>
      <c r="AM182" s="8"/>
      <c r="AN182" s="8"/>
      <c r="AO182" s="8"/>
      <c r="AP182" s="8"/>
      <c r="AQ182" s="8"/>
      <c r="AR182" s="8"/>
      <c r="AS182" s="20"/>
      <c r="AT182" s="8"/>
      <c r="AU182" s="8"/>
      <c r="AV182" s="8"/>
      <c r="AW182" s="8"/>
      <c r="AX182" s="8"/>
      <c r="AY182" s="8"/>
      <c r="AZ182" s="8"/>
      <c r="BA182" s="8"/>
      <c r="BB182" s="20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</row>
    <row r="183" spans="1:67">
      <c r="A183" s="8"/>
      <c r="B183" s="8"/>
      <c r="C183" s="8"/>
      <c r="D183" s="8"/>
      <c r="E183" s="8"/>
      <c r="F183" s="8"/>
      <c r="G183" s="8"/>
      <c r="H183" s="8"/>
      <c r="I183" s="14"/>
      <c r="J183" s="8"/>
      <c r="K183" s="8"/>
      <c r="L183" s="8"/>
      <c r="M183" s="8"/>
      <c r="N183" s="8"/>
      <c r="O183" s="8"/>
      <c r="P183" s="8"/>
      <c r="Q183" s="8"/>
      <c r="R183" s="20"/>
      <c r="S183" s="8"/>
      <c r="T183" s="8"/>
      <c r="U183" s="8"/>
      <c r="V183" s="8"/>
      <c r="W183" s="8"/>
      <c r="X183" s="8"/>
      <c r="Y183" s="8"/>
      <c r="Z183" s="8"/>
      <c r="AA183" s="20"/>
      <c r="AB183" s="8"/>
      <c r="AC183" s="8"/>
      <c r="AD183" s="8"/>
      <c r="AE183" s="8"/>
      <c r="AF183" s="8"/>
      <c r="AG183" s="8"/>
      <c r="AH183" s="8"/>
      <c r="AI183" s="8"/>
      <c r="AJ183" s="20"/>
      <c r="AK183" s="8"/>
      <c r="AL183" s="8"/>
      <c r="AM183" s="8"/>
      <c r="AN183" s="8"/>
      <c r="AO183" s="8"/>
      <c r="AP183" s="8"/>
      <c r="AQ183" s="8"/>
      <c r="AR183" s="8"/>
      <c r="AS183" s="20"/>
      <c r="AT183" s="8"/>
      <c r="AU183" s="8"/>
      <c r="AV183" s="8"/>
      <c r="AW183" s="8"/>
      <c r="AX183" s="8"/>
      <c r="AY183" s="8"/>
      <c r="AZ183" s="8"/>
      <c r="BA183" s="8"/>
      <c r="BB183" s="20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</row>
    <row r="184" spans="1:67">
      <c r="A184" s="8"/>
      <c r="B184" s="8"/>
      <c r="C184" s="8"/>
      <c r="D184" s="8"/>
      <c r="E184" s="8"/>
      <c r="F184" s="8"/>
      <c r="G184" s="8"/>
      <c r="H184" s="8"/>
      <c r="I184" s="14"/>
      <c r="J184" s="8"/>
      <c r="K184" s="8"/>
      <c r="L184" s="8"/>
      <c r="M184" s="8"/>
      <c r="N184" s="8"/>
      <c r="O184" s="8"/>
      <c r="P184" s="8"/>
      <c r="Q184" s="8"/>
      <c r="R184" s="20"/>
      <c r="S184" s="8"/>
      <c r="T184" s="8"/>
      <c r="U184" s="8"/>
      <c r="V184" s="8"/>
      <c r="W184" s="8"/>
      <c r="X184" s="8"/>
      <c r="Y184" s="8"/>
      <c r="Z184" s="8"/>
      <c r="AA184" s="20"/>
      <c r="AB184" s="8"/>
      <c r="AC184" s="8"/>
      <c r="AD184" s="8"/>
      <c r="AE184" s="8"/>
      <c r="AF184" s="8"/>
      <c r="AG184" s="8"/>
      <c r="AH184" s="8"/>
      <c r="AI184" s="8"/>
      <c r="AJ184" s="20"/>
      <c r="AK184" s="8"/>
      <c r="AL184" s="8"/>
      <c r="AM184" s="8"/>
      <c r="AN184" s="8"/>
      <c r="AO184" s="8"/>
      <c r="AP184" s="8"/>
      <c r="AQ184" s="8"/>
      <c r="AR184" s="8"/>
      <c r="AS184" s="20"/>
      <c r="AT184" s="8"/>
      <c r="AU184" s="8"/>
      <c r="AV184" s="8"/>
      <c r="AW184" s="8"/>
      <c r="AX184" s="8"/>
      <c r="AY184" s="8"/>
      <c r="AZ184" s="8"/>
      <c r="BA184" s="8"/>
      <c r="BB184" s="20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</row>
    <row r="185" spans="1:67">
      <c r="A185" s="8"/>
      <c r="B185" s="8"/>
      <c r="C185" s="8"/>
      <c r="D185" s="8"/>
      <c r="E185" s="8"/>
      <c r="F185" s="8"/>
      <c r="G185" s="8"/>
      <c r="H185" s="8"/>
      <c r="I185" s="14"/>
      <c r="J185" s="8"/>
      <c r="K185" s="8"/>
      <c r="L185" s="8"/>
      <c r="M185" s="8"/>
      <c r="N185" s="8"/>
      <c r="O185" s="8"/>
      <c r="P185" s="8"/>
      <c r="Q185" s="8"/>
      <c r="R185" s="20"/>
      <c r="S185" s="8"/>
      <c r="T185" s="8"/>
      <c r="U185" s="8"/>
      <c r="V185" s="8"/>
      <c r="W185" s="8"/>
      <c r="X185" s="8"/>
      <c r="Y185" s="8"/>
      <c r="Z185" s="8"/>
      <c r="AA185" s="20"/>
      <c r="AB185" s="8"/>
      <c r="AC185" s="8"/>
      <c r="AD185" s="8"/>
      <c r="AE185" s="8"/>
      <c r="AF185" s="8"/>
      <c r="AG185" s="8"/>
      <c r="AH185" s="8"/>
      <c r="AI185" s="8"/>
      <c r="AJ185" s="20"/>
      <c r="AK185" s="8"/>
      <c r="AL185" s="8"/>
      <c r="AM185" s="8"/>
      <c r="AN185" s="8"/>
      <c r="AO185" s="8"/>
      <c r="AP185" s="8"/>
      <c r="AQ185" s="8"/>
      <c r="AR185" s="8"/>
      <c r="AS185" s="20"/>
      <c r="AT185" s="8"/>
      <c r="AU185" s="8"/>
      <c r="AV185" s="8"/>
      <c r="AW185" s="8"/>
      <c r="AX185" s="8"/>
      <c r="AY185" s="8"/>
      <c r="AZ185" s="8"/>
      <c r="BA185" s="8"/>
      <c r="BB185" s="20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</row>
    <row r="186" spans="1:67">
      <c r="A186" s="8"/>
      <c r="B186" s="8"/>
      <c r="C186" s="8"/>
      <c r="D186" s="8"/>
      <c r="E186" s="8"/>
      <c r="F186" s="8"/>
      <c r="G186" s="8"/>
      <c r="H186" s="8"/>
      <c r="I186" s="14"/>
      <c r="J186" s="8"/>
      <c r="K186" s="8"/>
      <c r="L186" s="8"/>
      <c r="M186" s="8"/>
      <c r="N186" s="8"/>
      <c r="O186" s="8"/>
      <c r="P186" s="8"/>
      <c r="Q186" s="8"/>
      <c r="R186" s="20"/>
      <c r="S186" s="8"/>
      <c r="T186" s="8"/>
      <c r="U186" s="8"/>
      <c r="V186" s="8"/>
      <c r="W186" s="8"/>
      <c r="X186" s="8"/>
      <c r="Y186" s="8"/>
      <c r="Z186" s="8"/>
      <c r="AA186" s="20"/>
      <c r="AB186" s="8"/>
      <c r="AC186" s="8"/>
      <c r="AD186" s="8"/>
      <c r="AE186" s="8"/>
      <c r="AF186" s="8"/>
      <c r="AG186" s="8"/>
      <c r="AH186" s="8"/>
      <c r="AI186" s="8"/>
      <c r="AJ186" s="20"/>
      <c r="AK186" s="8"/>
      <c r="AL186" s="8"/>
      <c r="AM186" s="8"/>
      <c r="AN186" s="8"/>
      <c r="AO186" s="8"/>
      <c r="AP186" s="8"/>
      <c r="AQ186" s="8"/>
      <c r="AR186" s="8"/>
      <c r="AS186" s="20"/>
      <c r="AT186" s="8"/>
      <c r="AU186" s="8"/>
      <c r="AV186" s="8"/>
      <c r="AW186" s="8"/>
      <c r="AX186" s="8"/>
      <c r="AY186" s="8"/>
      <c r="AZ186" s="8"/>
      <c r="BA186" s="8"/>
      <c r="BB186" s="20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</row>
    <row r="187" spans="1:67">
      <c r="A187" s="8"/>
      <c r="B187" s="8"/>
      <c r="C187" s="8"/>
      <c r="D187" s="8"/>
      <c r="E187" s="8"/>
      <c r="F187" s="8"/>
      <c r="G187" s="8"/>
      <c r="H187" s="8"/>
      <c r="I187" s="14"/>
      <c r="J187" s="8"/>
      <c r="K187" s="8"/>
      <c r="L187" s="8"/>
      <c r="M187" s="8"/>
      <c r="N187" s="8"/>
      <c r="O187" s="8"/>
      <c r="P187" s="8"/>
      <c r="Q187" s="8"/>
      <c r="R187" s="20"/>
      <c r="S187" s="8"/>
      <c r="T187" s="8"/>
      <c r="U187" s="8"/>
      <c r="V187" s="8"/>
      <c r="W187" s="8"/>
      <c r="X187" s="8"/>
      <c r="Y187" s="8"/>
      <c r="Z187" s="8"/>
      <c r="AA187" s="20"/>
      <c r="AB187" s="8"/>
      <c r="AC187" s="8"/>
      <c r="AD187" s="8"/>
      <c r="AE187" s="8"/>
      <c r="AF187" s="8"/>
      <c r="AG187" s="8"/>
      <c r="AH187" s="8"/>
      <c r="AI187" s="8"/>
      <c r="AJ187" s="20"/>
      <c r="AK187" s="8"/>
      <c r="AL187" s="8"/>
      <c r="AM187" s="8"/>
      <c r="AN187" s="8"/>
      <c r="AO187" s="8"/>
      <c r="AP187" s="8"/>
      <c r="AQ187" s="8"/>
      <c r="AR187" s="8"/>
      <c r="AS187" s="20"/>
      <c r="AT187" s="8"/>
      <c r="AU187" s="8"/>
      <c r="AV187" s="8"/>
      <c r="AW187" s="8"/>
      <c r="AX187" s="8"/>
      <c r="AY187" s="8"/>
      <c r="AZ187" s="8"/>
      <c r="BA187" s="8"/>
      <c r="BB187" s="20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</row>
    <row r="188" spans="1:67">
      <c r="A188" s="8"/>
      <c r="B188" s="8"/>
      <c r="C188" s="8"/>
      <c r="D188" s="8"/>
      <c r="E188" s="8"/>
      <c r="F188" s="8"/>
      <c r="G188" s="8"/>
      <c r="H188" s="8"/>
      <c r="I188" s="14"/>
      <c r="J188" s="8"/>
      <c r="K188" s="8"/>
      <c r="L188" s="8"/>
      <c r="M188" s="8"/>
      <c r="N188" s="8"/>
      <c r="O188" s="8"/>
      <c r="P188" s="8"/>
      <c r="Q188" s="8"/>
      <c r="R188" s="20"/>
      <c r="S188" s="8"/>
      <c r="T188" s="8"/>
      <c r="U188" s="8"/>
      <c r="V188" s="8"/>
      <c r="W188" s="8"/>
      <c r="X188" s="8"/>
      <c r="Y188" s="8"/>
      <c r="Z188" s="8"/>
      <c r="AA188" s="20"/>
      <c r="AB188" s="8"/>
      <c r="AC188" s="8"/>
      <c r="AD188" s="8"/>
      <c r="AE188" s="8"/>
      <c r="AF188" s="8"/>
      <c r="AG188" s="8"/>
      <c r="AH188" s="8"/>
      <c r="AI188" s="8"/>
      <c r="AJ188" s="20"/>
      <c r="AK188" s="8"/>
      <c r="AL188" s="8"/>
      <c r="AM188" s="8"/>
      <c r="AN188" s="8"/>
      <c r="AO188" s="8"/>
      <c r="AP188" s="8"/>
      <c r="AQ188" s="8"/>
      <c r="AR188" s="8"/>
      <c r="AS188" s="20"/>
      <c r="AT188" s="8"/>
      <c r="AU188" s="8"/>
      <c r="AV188" s="8"/>
      <c r="AW188" s="8"/>
      <c r="AX188" s="8"/>
      <c r="AY188" s="8"/>
      <c r="AZ188" s="8"/>
      <c r="BA188" s="8"/>
      <c r="BB188" s="20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</row>
    <row r="189" spans="1:67">
      <c r="A189" s="8"/>
      <c r="B189" s="8"/>
      <c r="C189" s="8"/>
      <c r="D189" s="8"/>
      <c r="E189" s="8"/>
      <c r="F189" s="8"/>
      <c r="G189" s="8"/>
      <c r="H189" s="8"/>
      <c r="I189" s="14"/>
      <c r="J189" s="8"/>
      <c r="K189" s="8"/>
      <c r="L189" s="8"/>
      <c r="M189" s="8"/>
      <c r="N189" s="8"/>
      <c r="O189" s="8"/>
      <c r="P189" s="8"/>
      <c r="Q189" s="8"/>
      <c r="R189" s="20"/>
      <c r="S189" s="8"/>
      <c r="T189" s="8"/>
      <c r="U189" s="8"/>
      <c r="V189" s="8"/>
      <c r="W189" s="8"/>
      <c r="X189" s="8"/>
      <c r="Y189" s="8"/>
      <c r="Z189" s="8"/>
      <c r="AA189" s="20"/>
      <c r="AB189" s="8"/>
      <c r="AC189" s="8"/>
      <c r="AD189" s="8"/>
      <c r="AE189" s="8"/>
      <c r="AF189" s="8"/>
      <c r="AG189" s="8"/>
      <c r="AH189" s="8"/>
      <c r="AI189" s="8"/>
      <c r="AJ189" s="20"/>
      <c r="AK189" s="8"/>
      <c r="AL189" s="8"/>
      <c r="AM189" s="8"/>
      <c r="AN189" s="8"/>
      <c r="AO189" s="8"/>
      <c r="AP189" s="8"/>
      <c r="AQ189" s="8"/>
      <c r="AR189" s="8"/>
      <c r="AS189" s="20"/>
      <c r="AT189" s="8"/>
      <c r="AU189" s="8"/>
      <c r="AV189" s="8"/>
      <c r="AW189" s="8"/>
      <c r="AX189" s="8"/>
      <c r="AY189" s="8"/>
      <c r="AZ189" s="8"/>
      <c r="BA189" s="8"/>
      <c r="BB189" s="20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</row>
    <row r="190" spans="1:67">
      <c r="A190" s="8"/>
      <c r="B190" s="8"/>
      <c r="C190" s="8"/>
      <c r="D190" s="8"/>
      <c r="E190" s="8"/>
      <c r="F190" s="8"/>
      <c r="G190" s="8"/>
      <c r="H190" s="8"/>
      <c r="I190" s="14"/>
      <c r="J190" s="8"/>
      <c r="K190" s="8"/>
      <c r="L190" s="8"/>
      <c r="M190" s="8"/>
      <c r="N190" s="8"/>
      <c r="O190" s="8"/>
      <c r="P190" s="8"/>
      <c r="Q190" s="8"/>
      <c r="R190" s="20"/>
      <c r="S190" s="8"/>
      <c r="T190" s="8"/>
      <c r="U190" s="8"/>
      <c r="V190" s="8"/>
      <c r="W190" s="8"/>
      <c r="X190" s="8"/>
      <c r="Y190" s="8"/>
      <c r="Z190" s="8"/>
      <c r="AA190" s="20"/>
      <c r="AB190" s="8"/>
      <c r="AC190" s="8"/>
      <c r="AD190" s="8"/>
      <c r="AE190" s="8"/>
      <c r="AF190" s="8"/>
      <c r="AG190" s="8"/>
      <c r="AH190" s="8"/>
      <c r="AI190" s="8"/>
      <c r="AJ190" s="20"/>
      <c r="AK190" s="8"/>
      <c r="AL190" s="8"/>
      <c r="AM190" s="8"/>
      <c r="AN190" s="8"/>
      <c r="AO190" s="8"/>
      <c r="AP190" s="8"/>
      <c r="AQ190" s="8"/>
      <c r="AR190" s="8"/>
      <c r="AS190" s="20"/>
      <c r="AT190" s="8"/>
      <c r="AU190" s="8"/>
      <c r="AV190" s="8"/>
      <c r="AW190" s="8"/>
      <c r="AX190" s="8"/>
      <c r="AY190" s="8"/>
      <c r="AZ190" s="8"/>
      <c r="BA190" s="8"/>
      <c r="BB190" s="20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</row>
    <row r="191" spans="1:67">
      <c r="A191" s="8"/>
      <c r="B191" s="8"/>
      <c r="C191" s="8"/>
      <c r="D191" s="8"/>
      <c r="E191" s="8"/>
      <c r="F191" s="8"/>
      <c r="G191" s="8"/>
      <c r="H191" s="8"/>
      <c r="I191" s="14"/>
      <c r="J191" s="8"/>
      <c r="K191" s="8"/>
      <c r="L191" s="8"/>
      <c r="M191" s="8"/>
      <c r="N191" s="8"/>
      <c r="O191" s="8"/>
      <c r="P191" s="8"/>
      <c r="Q191" s="8"/>
      <c r="R191" s="20"/>
      <c r="S191" s="8"/>
      <c r="T191" s="8"/>
      <c r="U191" s="8"/>
      <c r="V191" s="8"/>
      <c r="W191" s="8"/>
      <c r="X191" s="8"/>
      <c r="Y191" s="8"/>
      <c r="Z191" s="8"/>
      <c r="AA191" s="20"/>
      <c r="AB191" s="8"/>
      <c r="AC191" s="8"/>
      <c r="AD191" s="8"/>
      <c r="AE191" s="8"/>
      <c r="AF191" s="8"/>
      <c r="AG191" s="8"/>
      <c r="AH191" s="8"/>
      <c r="AI191" s="8"/>
      <c r="AJ191" s="20"/>
      <c r="AK191" s="8"/>
      <c r="AL191" s="8"/>
      <c r="AM191" s="8"/>
      <c r="AN191" s="8"/>
      <c r="AO191" s="8"/>
      <c r="AP191" s="8"/>
      <c r="AQ191" s="8"/>
      <c r="AR191" s="8"/>
      <c r="AS191" s="20"/>
      <c r="AT191" s="8"/>
      <c r="AU191" s="8"/>
      <c r="AV191" s="8"/>
      <c r="AW191" s="8"/>
      <c r="AX191" s="8"/>
      <c r="AY191" s="8"/>
      <c r="AZ191" s="8"/>
      <c r="BA191" s="8"/>
      <c r="BB191" s="20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</row>
    <row r="192" spans="1:67">
      <c r="A192" s="8"/>
      <c r="B192" s="8"/>
      <c r="C192" s="8"/>
      <c r="D192" s="8"/>
      <c r="E192" s="8"/>
      <c r="F192" s="8"/>
      <c r="G192" s="8"/>
      <c r="H192" s="8"/>
      <c r="I192" s="14"/>
      <c r="J192" s="8"/>
      <c r="K192" s="8"/>
      <c r="L192" s="8"/>
      <c r="M192" s="8"/>
      <c r="N192" s="8"/>
      <c r="O192" s="8"/>
      <c r="P192" s="8"/>
      <c r="Q192" s="8"/>
      <c r="R192" s="20"/>
      <c r="S192" s="8"/>
      <c r="T192" s="8"/>
      <c r="U192" s="8"/>
      <c r="V192" s="8"/>
      <c r="W192" s="8"/>
      <c r="X192" s="8"/>
      <c r="Y192" s="8"/>
      <c r="Z192" s="8"/>
      <c r="AA192" s="20"/>
      <c r="AB192" s="8"/>
      <c r="AC192" s="8"/>
      <c r="AD192" s="8"/>
      <c r="AE192" s="8"/>
      <c r="AF192" s="8"/>
      <c r="AG192" s="8"/>
      <c r="AH192" s="8"/>
      <c r="AI192" s="8"/>
      <c r="AJ192" s="20"/>
      <c r="AK192" s="8"/>
      <c r="AL192" s="8"/>
      <c r="AM192" s="8"/>
      <c r="AN192" s="8"/>
      <c r="AO192" s="8"/>
      <c r="AP192" s="8"/>
      <c r="AQ192" s="8"/>
      <c r="AR192" s="8"/>
      <c r="AS192" s="20"/>
      <c r="AT192" s="8"/>
      <c r="AU192" s="8"/>
      <c r="AV192" s="8"/>
      <c r="AW192" s="8"/>
      <c r="AX192" s="8"/>
      <c r="AY192" s="8"/>
      <c r="AZ192" s="8"/>
      <c r="BA192" s="8"/>
      <c r="BB192" s="20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</row>
    <row r="193" spans="1:67">
      <c r="A193" s="8"/>
      <c r="B193" s="8"/>
      <c r="C193" s="8"/>
      <c r="D193" s="8"/>
      <c r="E193" s="8"/>
      <c r="F193" s="8"/>
      <c r="G193" s="8"/>
      <c r="H193" s="8"/>
      <c r="I193" s="14"/>
      <c r="J193" s="8"/>
      <c r="K193" s="8"/>
      <c r="L193" s="8"/>
      <c r="M193" s="8"/>
      <c r="N193" s="8"/>
      <c r="O193" s="8"/>
      <c r="P193" s="8"/>
      <c r="Q193" s="8"/>
      <c r="R193" s="20"/>
      <c r="S193" s="8"/>
      <c r="T193" s="8"/>
      <c r="U193" s="8"/>
      <c r="V193" s="8"/>
      <c r="W193" s="8"/>
      <c r="X193" s="8"/>
      <c r="Y193" s="8"/>
      <c r="Z193" s="8"/>
      <c r="AA193" s="20"/>
      <c r="AB193" s="8"/>
      <c r="AC193" s="8"/>
      <c r="AD193" s="8"/>
      <c r="AE193" s="8"/>
      <c r="AF193" s="8"/>
      <c r="AG193" s="8"/>
      <c r="AH193" s="8"/>
      <c r="AI193" s="8"/>
      <c r="AJ193" s="20"/>
      <c r="AK193" s="8"/>
      <c r="AL193" s="8"/>
      <c r="AM193" s="8"/>
      <c r="AN193" s="8"/>
      <c r="AO193" s="8"/>
      <c r="AP193" s="8"/>
      <c r="AQ193" s="8"/>
      <c r="AR193" s="8"/>
      <c r="AS193" s="20"/>
      <c r="AT193" s="8"/>
      <c r="AU193" s="8"/>
      <c r="AV193" s="8"/>
      <c r="AW193" s="8"/>
      <c r="AX193" s="8"/>
      <c r="AY193" s="8"/>
      <c r="AZ193" s="8"/>
      <c r="BA193" s="8"/>
      <c r="BB193" s="20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</row>
    <row r="194" spans="1:67">
      <c r="A194" s="8"/>
      <c r="B194" s="8"/>
      <c r="C194" s="8"/>
      <c r="D194" s="8"/>
      <c r="E194" s="8"/>
      <c r="F194" s="8"/>
      <c r="G194" s="8"/>
      <c r="H194" s="8"/>
      <c r="I194" s="14"/>
      <c r="J194" s="8"/>
      <c r="K194" s="8"/>
      <c r="L194" s="8"/>
      <c r="M194" s="8"/>
      <c r="N194" s="8"/>
      <c r="O194" s="8"/>
      <c r="P194" s="8"/>
      <c r="Q194" s="8"/>
      <c r="R194" s="20"/>
      <c r="S194" s="8"/>
      <c r="T194" s="8"/>
      <c r="U194" s="8"/>
      <c r="V194" s="8"/>
      <c r="W194" s="8"/>
      <c r="X194" s="8"/>
      <c r="Y194" s="8"/>
      <c r="Z194" s="8"/>
      <c r="AA194" s="20"/>
      <c r="AB194" s="8"/>
      <c r="AC194" s="8"/>
      <c r="AD194" s="8"/>
      <c r="AE194" s="8"/>
      <c r="AF194" s="8"/>
      <c r="AG194" s="8"/>
      <c r="AH194" s="8"/>
      <c r="AI194" s="8"/>
      <c r="AJ194" s="20"/>
      <c r="AK194" s="8"/>
      <c r="AL194" s="8"/>
      <c r="AM194" s="8"/>
      <c r="AN194" s="8"/>
      <c r="AO194" s="8"/>
      <c r="AP194" s="8"/>
      <c r="AQ194" s="8"/>
      <c r="AR194" s="8"/>
      <c r="AS194" s="20"/>
      <c r="AT194" s="8"/>
      <c r="AU194" s="8"/>
      <c r="AV194" s="8"/>
      <c r="AW194" s="8"/>
      <c r="AX194" s="8"/>
      <c r="AY194" s="8"/>
      <c r="AZ194" s="8"/>
      <c r="BA194" s="8"/>
      <c r="BB194" s="20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</row>
    <row r="195" spans="1:67">
      <c r="A195" s="8"/>
      <c r="B195" s="8"/>
      <c r="C195" s="8"/>
      <c r="D195" s="8"/>
      <c r="E195" s="8"/>
      <c r="F195" s="8"/>
      <c r="G195" s="8"/>
      <c r="H195" s="8"/>
      <c r="I195" s="14"/>
      <c r="J195" s="8"/>
      <c r="K195" s="8"/>
      <c r="L195" s="8"/>
      <c r="M195" s="8"/>
      <c r="N195" s="8"/>
      <c r="O195" s="8"/>
      <c r="P195" s="8"/>
      <c r="Q195" s="8"/>
      <c r="R195" s="20"/>
      <c r="S195" s="8"/>
      <c r="T195" s="8"/>
      <c r="U195" s="8"/>
      <c r="V195" s="8"/>
      <c r="W195" s="8"/>
      <c r="X195" s="8"/>
      <c r="Y195" s="8"/>
      <c r="Z195" s="8"/>
      <c r="AA195" s="20"/>
      <c r="AB195" s="8"/>
      <c r="AC195" s="8"/>
      <c r="AD195" s="8"/>
      <c r="AE195" s="8"/>
      <c r="AF195" s="8"/>
      <c r="AG195" s="8"/>
      <c r="AH195" s="8"/>
      <c r="AI195" s="8"/>
      <c r="AJ195" s="20"/>
      <c r="AK195" s="8"/>
      <c r="AL195" s="8"/>
      <c r="AM195" s="8"/>
      <c r="AN195" s="8"/>
      <c r="AO195" s="8"/>
      <c r="AP195" s="8"/>
      <c r="AQ195" s="8"/>
      <c r="AR195" s="8"/>
      <c r="AS195" s="20"/>
      <c r="AT195" s="8"/>
      <c r="AU195" s="8"/>
      <c r="AV195" s="8"/>
      <c r="AW195" s="8"/>
      <c r="AX195" s="8"/>
      <c r="AY195" s="8"/>
      <c r="AZ195" s="8"/>
      <c r="BA195" s="8"/>
      <c r="BB195" s="20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</row>
    <row r="196" spans="1:67">
      <c r="A196" s="8"/>
      <c r="B196" s="8"/>
      <c r="C196" s="8"/>
      <c r="D196" s="8"/>
      <c r="E196" s="8"/>
      <c r="F196" s="8"/>
      <c r="G196" s="8"/>
      <c r="H196" s="8"/>
      <c r="I196" s="14"/>
      <c r="J196" s="8"/>
      <c r="K196" s="8"/>
      <c r="L196" s="8"/>
      <c r="M196" s="8"/>
      <c r="N196" s="8"/>
      <c r="O196" s="8"/>
      <c r="P196" s="8"/>
      <c r="Q196" s="8"/>
      <c r="R196" s="20"/>
      <c r="S196" s="8"/>
      <c r="T196" s="8"/>
      <c r="U196" s="8"/>
      <c r="V196" s="8"/>
      <c r="W196" s="8"/>
      <c r="X196" s="8"/>
      <c r="Y196" s="8"/>
      <c r="Z196" s="8"/>
      <c r="AA196" s="20"/>
      <c r="AB196" s="8"/>
      <c r="AC196" s="8"/>
      <c r="AD196" s="8"/>
      <c r="AE196" s="8"/>
      <c r="AF196" s="8"/>
      <c r="AG196" s="8"/>
      <c r="AH196" s="8"/>
      <c r="AI196" s="8"/>
      <c r="AJ196" s="20"/>
      <c r="AK196" s="8"/>
      <c r="AL196" s="8"/>
      <c r="AM196" s="8"/>
      <c r="AN196" s="8"/>
      <c r="AO196" s="8"/>
      <c r="AP196" s="8"/>
      <c r="AQ196" s="8"/>
      <c r="AR196" s="8"/>
      <c r="AS196" s="20"/>
      <c r="AT196" s="8"/>
      <c r="AU196" s="8"/>
      <c r="AV196" s="8"/>
      <c r="AW196" s="8"/>
      <c r="AX196" s="8"/>
      <c r="AY196" s="8"/>
      <c r="AZ196" s="8"/>
      <c r="BA196" s="8"/>
      <c r="BB196" s="20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</row>
    <row r="197" spans="1:67">
      <c r="A197" s="8"/>
      <c r="B197" s="8"/>
      <c r="C197" s="8"/>
      <c r="D197" s="8"/>
      <c r="E197" s="8"/>
      <c r="F197" s="8"/>
      <c r="G197" s="8"/>
      <c r="H197" s="8"/>
      <c r="I197" s="14"/>
      <c r="J197" s="8"/>
      <c r="K197" s="8"/>
      <c r="L197" s="8"/>
      <c r="M197" s="8"/>
      <c r="N197" s="8"/>
      <c r="O197" s="8"/>
      <c r="P197" s="8"/>
      <c r="Q197" s="8"/>
      <c r="R197" s="20"/>
      <c r="S197" s="8"/>
      <c r="T197" s="8"/>
      <c r="U197" s="8"/>
      <c r="V197" s="8"/>
      <c r="W197" s="8"/>
      <c r="X197" s="8"/>
      <c r="Y197" s="8"/>
      <c r="Z197" s="8"/>
      <c r="AA197" s="20"/>
      <c r="AB197" s="8"/>
      <c r="AC197" s="8"/>
      <c r="AD197" s="8"/>
      <c r="AE197" s="8"/>
      <c r="AF197" s="8"/>
      <c r="AG197" s="8"/>
      <c r="AH197" s="8"/>
      <c r="AI197" s="8"/>
      <c r="AJ197" s="20"/>
      <c r="AK197" s="8"/>
      <c r="AL197" s="8"/>
      <c r="AM197" s="8"/>
      <c r="AN197" s="8"/>
      <c r="AO197" s="8"/>
      <c r="AP197" s="8"/>
      <c r="AQ197" s="8"/>
      <c r="AR197" s="8"/>
      <c r="AS197" s="20"/>
      <c r="AT197" s="8"/>
      <c r="AU197" s="8"/>
      <c r="AV197" s="8"/>
      <c r="AW197" s="8"/>
      <c r="AX197" s="8"/>
      <c r="AY197" s="8"/>
      <c r="AZ197" s="8"/>
      <c r="BA197" s="8"/>
      <c r="BB197" s="20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</row>
    <row r="198" spans="1:67">
      <c r="A198" s="8"/>
      <c r="B198" s="8"/>
      <c r="C198" s="8"/>
      <c r="D198" s="8"/>
      <c r="E198" s="8"/>
      <c r="F198" s="8"/>
      <c r="G198" s="8"/>
      <c r="H198" s="8"/>
      <c r="I198" s="14"/>
      <c r="J198" s="8"/>
      <c r="K198" s="8"/>
      <c r="L198" s="8"/>
      <c r="M198" s="8"/>
      <c r="N198" s="8"/>
      <c r="O198" s="8"/>
      <c r="P198" s="8"/>
      <c r="Q198" s="8"/>
      <c r="R198" s="20"/>
      <c r="S198" s="8"/>
      <c r="T198" s="8"/>
      <c r="U198" s="8"/>
      <c r="V198" s="8"/>
      <c r="W198" s="8"/>
      <c r="X198" s="8"/>
      <c r="Y198" s="8"/>
      <c r="Z198" s="8"/>
      <c r="AA198" s="20"/>
      <c r="AB198" s="8"/>
      <c r="AC198" s="8"/>
      <c r="AD198" s="8"/>
      <c r="AE198" s="8"/>
      <c r="AF198" s="8"/>
      <c r="AG198" s="8"/>
      <c r="AH198" s="8"/>
      <c r="AI198" s="8"/>
      <c r="AJ198" s="20"/>
      <c r="AK198" s="8"/>
      <c r="AL198" s="8"/>
      <c r="AM198" s="8"/>
      <c r="AN198" s="8"/>
      <c r="AO198" s="8"/>
      <c r="AP198" s="8"/>
      <c r="AQ198" s="8"/>
      <c r="AR198" s="8"/>
      <c r="AS198" s="20"/>
      <c r="AT198" s="8"/>
      <c r="AU198" s="8"/>
      <c r="AV198" s="8"/>
      <c r="AW198" s="8"/>
      <c r="AX198" s="8"/>
      <c r="AY198" s="8"/>
      <c r="AZ198" s="8"/>
      <c r="BA198" s="8"/>
      <c r="BB198" s="20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</row>
    <row r="199" spans="1:67">
      <c r="A199" s="8"/>
      <c r="B199" s="8"/>
      <c r="C199" s="8"/>
      <c r="D199" s="8"/>
      <c r="E199" s="8"/>
      <c r="F199" s="8"/>
      <c r="G199" s="8"/>
      <c r="H199" s="8"/>
      <c r="I199" s="14"/>
      <c r="J199" s="8"/>
      <c r="K199" s="8"/>
      <c r="L199" s="8"/>
      <c r="M199" s="8"/>
      <c r="N199" s="8"/>
      <c r="O199" s="8"/>
      <c r="P199" s="8"/>
      <c r="Q199" s="8"/>
      <c r="R199" s="20"/>
      <c r="S199" s="8"/>
      <c r="T199" s="8"/>
      <c r="U199" s="8"/>
      <c r="V199" s="8"/>
      <c r="W199" s="8"/>
      <c r="X199" s="8"/>
      <c r="Y199" s="8"/>
      <c r="Z199" s="8"/>
      <c r="AA199" s="20"/>
      <c r="AB199" s="8"/>
      <c r="AC199" s="8"/>
      <c r="AD199" s="8"/>
      <c r="AE199" s="8"/>
      <c r="AF199" s="8"/>
      <c r="AG199" s="8"/>
      <c r="AH199" s="8"/>
      <c r="AI199" s="8"/>
      <c r="AJ199" s="20"/>
      <c r="AK199" s="8"/>
      <c r="AL199" s="8"/>
      <c r="AM199" s="8"/>
      <c r="AN199" s="8"/>
      <c r="AO199" s="8"/>
      <c r="AP199" s="8"/>
      <c r="AQ199" s="8"/>
      <c r="AR199" s="8"/>
      <c r="AS199" s="20"/>
      <c r="AT199" s="8"/>
      <c r="AU199" s="8"/>
      <c r="AV199" s="8"/>
      <c r="AW199" s="8"/>
      <c r="AX199" s="8"/>
      <c r="AY199" s="8"/>
      <c r="AZ199" s="8"/>
      <c r="BA199" s="8"/>
      <c r="BB199" s="20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</row>
    <row r="200" spans="1:67">
      <c r="A200" s="8"/>
      <c r="B200" s="8"/>
      <c r="C200" s="8"/>
      <c r="D200" s="8"/>
      <c r="E200" s="8"/>
      <c r="F200" s="8"/>
      <c r="G200" s="8"/>
      <c r="H200" s="8"/>
      <c r="I200" s="14"/>
      <c r="J200" s="8"/>
      <c r="K200" s="8"/>
      <c r="L200" s="8"/>
      <c r="M200" s="8"/>
      <c r="N200" s="8"/>
      <c r="O200" s="8"/>
      <c r="P200" s="8"/>
      <c r="Q200" s="8"/>
      <c r="R200" s="20"/>
      <c r="S200" s="8"/>
      <c r="T200" s="8"/>
      <c r="U200" s="8"/>
      <c r="V200" s="8"/>
      <c r="W200" s="8"/>
      <c r="X200" s="8"/>
      <c r="Y200" s="8"/>
      <c r="Z200" s="8"/>
      <c r="AA200" s="20"/>
      <c r="AB200" s="8"/>
      <c r="AC200" s="8"/>
      <c r="AD200" s="8"/>
      <c r="AE200" s="8"/>
      <c r="AF200" s="8"/>
      <c r="AG200" s="8"/>
      <c r="AH200" s="8"/>
      <c r="AI200" s="8"/>
      <c r="AJ200" s="20"/>
      <c r="AK200" s="8"/>
      <c r="AL200" s="8"/>
      <c r="AM200" s="8"/>
      <c r="AN200" s="8"/>
      <c r="AO200" s="8"/>
      <c r="AP200" s="8"/>
      <c r="AQ200" s="8"/>
      <c r="AR200" s="8"/>
      <c r="AS200" s="20"/>
      <c r="AT200" s="8"/>
      <c r="AU200" s="8"/>
      <c r="AV200" s="8"/>
      <c r="AW200" s="8"/>
      <c r="AX200" s="8"/>
      <c r="AY200" s="8"/>
      <c r="AZ200" s="8"/>
      <c r="BA200" s="8"/>
      <c r="BB200" s="20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</row>
    <row r="201" spans="1:67">
      <c r="A201" s="8"/>
      <c r="B201" s="8"/>
      <c r="C201" s="8"/>
      <c r="D201" s="8"/>
      <c r="E201" s="8"/>
      <c r="F201" s="8"/>
      <c r="G201" s="8"/>
      <c r="H201" s="8"/>
      <c r="I201" s="14"/>
      <c r="J201" s="8"/>
      <c r="K201" s="8"/>
      <c r="L201" s="8"/>
      <c r="M201" s="8"/>
      <c r="N201" s="8"/>
      <c r="O201" s="8"/>
      <c r="P201" s="8"/>
      <c r="Q201" s="8"/>
      <c r="R201" s="20"/>
      <c r="S201" s="8"/>
      <c r="T201" s="8"/>
      <c r="U201" s="8"/>
      <c r="V201" s="8"/>
      <c r="W201" s="8"/>
      <c r="X201" s="8"/>
      <c r="Y201" s="8"/>
      <c r="Z201" s="8"/>
      <c r="AA201" s="20"/>
      <c r="AB201" s="8"/>
      <c r="AC201" s="8"/>
      <c r="AD201" s="8"/>
      <c r="AE201" s="8"/>
      <c r="AF201" s="8"/>
      <c r="AG201" s="8"/>
      <c r="AH201" s="8"/>
      <c r="AI201" s="8"/>
      <c r="AJ201" s="20"/>
      <c r="AK201" s="8"/>
      <c r="AL201" s="8"/>
      <c r="AM201" s="8"/>
      <c r="AN201" s="8"/>
      <c r="AO201" s="8"/>
      <c r="AP201" s="8"/>
      <c r="AQ201" s="8"/>
      <c r="AR201" s="8"/>
      <c r="AS201" s="20"/>
      <c r="AT201" s="8"/>
      <c r="AU201" s="8"/>
      <c r="AV201" s="8"/>
      <c r="AW201" s="8"/>
      <c r="AX201" s="8"/>
      <c r="AY201" s="8"/>
      <c r="AZ201" s="8"/>
      <c r="BA201" s="8"/>
      <c r="BB201" s="20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</row>
    <row r="202" spans="1:67">
      <c r="A202" s="8"/>
      <c r="B202" s="8"/>
      <c r="C202" s="8"/>
      <c r="D202" s="8"/>
      <c r="E202" s="8"/>
      <c r="F202" s="8"/>
      <c r="G202" s="8"/>
      <c r="H202" s="8"/>
      <c r="I202" s="14"/>
      <c r="J202" s="8"/>
      <c r="K202" s="8"/>
      <c r="L202" s="8"/>
      <c r="M202" s="8"/>
      <c r="N202" s="8"/>
      <c r="O202" s="8"/>
      <c r="P202" s="8"/>
      <c r="Q202" s="8"/>
      <c r="R202" s="20"/>
      <c r="S202" s="8"/>
      <c r="T202" s="8"/>
      <c r="U202" s="8"/>
      <c r="V202" s="8"/>
      <c r="W202" s="8"/>
      <c r="X202" s="8"/>
      <c r="Y202" s="8"/>
      <c r="Z202" s="8"/>
      <c r="AA202" s="20"/>
      <c r="AB202" s="8"/>
      <c r="AC202" s="8"/>
      <c r="AD202" s="8"/>
      <c r="AE202" s="8"/>
      <c r="AF202" s="8"/>
      <c r="AG202" s="8"/>
      <c r="AH202" s="8"/>
      <c r="AI202" s="8"/>
      <c r="AJ202" s="20"/>
      <c r="AK202" s="8"/>
      <c r="AL202" s="8"/>
      <c r="AM202" s="8"/>
      <c r="AN202" s="8"/>
      <c r="AO202" s="8"/>
      <c r="AP202" s="8"/>
      <c r="AQ202" s="8"/>
      <c r="AR202" s="8"/>
      <c r="AS202" s="20"/>
      <c r="AT202" s="8"/>
      <c r="AU202" s="8"/>
      <c r="AV202" s="8"/>
      <c r="AW202" s="8"/>
      <c r="AX202" s="8"/>
      <c r="AY202" s="8"/>
      <c r="AZ202" s="8"/>
      <c r="BA202" s="8"/>
      <c r="BB202" s="20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</row>
    <row r="203" spans="1:67">
      <c r="A203" s="8"/>
      <c r="B203" s="8"/>
      <c r="C203" s="8"/>
      <c r="D203" s="8"/>
      <c r="E203" s="8"/>
      <c r="F203" s="8"/>
      <c r="G203" s="8"/>
      <c r="H203" s="8"/>
      <c r="I203" s="14"/>
      <c r="J203" s="8"/>
      <c r="K203" s="8"/>
      <c r="L203" s="8"/>
      <c r="M203" s="8"/>
      <c r="N203" s="8"/>
      <c r="O203" s="8"/>
      <c r="P203" s="8"/>
      <c r="Q203" s="8"/>
      <c r="R203" s="20"/>
      <c r="S203" s="8"/>
      <c r="T203" s="8"/>
      <c r="U203" s="8"/>
      <c r="V203" s="8"/>
      <c r="W203" s="8"/>
      <c r="X203" s="8"/>
      <c r="Y203" s="8"/>
      <c r="Z203" s="8"/>
      <c r="AA203" s="20"/>
      <c r="AB203" s="8"/>
      <c r="AC203" s="8"/>
      <c r="AD203" s="8"/>
      <c r="AE203" s="8"/>
      <c r="AF203" s="8"/>
      <c r="AG203" s="8"/>
      <c r="AH203" s="8"/>
      <c r="AI203" s="8"/>
      <c r="AJ203" s="20"/>
      <c r="AK203" s="8"/>
      <c r="AL203" s="8"/>
      <c r="AM203" s="8"/>
      <c r="AN203" s="8"/>
      <c r="AO203" s="8"/>
      <c r="AP203" s="8"/>
      <c r="AQ203" s="8"/>
      <c r="AR203" s="8"/>
      <c r="AS203" s="20"/>
      <c r="AT203" s="8"/>
      <c r="AU203" s="8"/>
      <c r="AV203" s="8"/>
      <c r="AW203" s="8"/>
      <c r="AX203" s="8"/>
      <c r="AY203" s="8"/>
      <c r="AZ203" s="8"/>
      <c r="BA203" s="8"/>
      <c r="BB203" s="20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</row>
    <row r="204" spans="1:67">
      <c r="A204" s="8"/>
      <c r="B204" s="8"/>
      <c r="C204" s="8"/>
      <c r="D204" s="8"/>
      <c r="E204" s="8"/>
      <c r="F204" s="8"/>
      <c r="G204" s="8"/>
      <c r="H204" s="8"/>
      <c r="I204" s="14"/>
      <c r="J204" s="8"/>
      <c r="K204" s="8"/>
      <c r="L204" s="8"/>
      <c r="M204" s="8"/>
      <c r="N204" s="8"/>
      <c r="O204" s="8"/>
      <c r="P204" s="8"/>
      <c r="Q204" s="8"/>
      <c r="R204" s="20"/>
      <c r="S204" s="8"/>
      <c r="T204" s="8"/>
      <c r="U204" s="8"/>
      <c r="V204" s="8"/>
      <c r="W204" s="8"/>
      <c r="X204" s="8"/>
      <c r="Y204" s="8"/>
      <c r="Z204" s="8"/>
      <c r="AA204" s="20"/>
      <c r="AB204" s="8"/>
      <c r="AC204" s="8"/>
      <c r="AD204" s="8"/>
      <c r="AE204" s="8"/>
      <c r="AF204" s="8"/>
      <c r="AG204" s="8"/>
      <c r="AH204" s="8"/>
      <c r="AI204" s="8"/>
      <c r="AJ204" s="20"/>
      <c r="AK204" s="8"/>
      <c r="AL204" s="8"/>
      <c r="AM204" s="8"/>
      <c r="AN204" s="8"/>
      <c r="AO204" s="8"/>
      <c r="AP204" s="8"/>
      <c r="AQ204" s="8"/>
      <c r="AR204" s="8"/>
      <c r="AS204" s="20"/>
      <c r="AT204" s="8"/>
      <c r="AU204" s="8"/>
      <c r="AV204" s="8"/>
      <c r="AW204" s="8"/>
      <c r="AX204" s="8"/>
      <c r="AY204" s="8"/>
      <c r="AZ204" s="8"/>
      <c r="BA204" s="8"/>
      <c r="BB204" s="20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</row>
    <row r="205" spans="1:67">
      <c r="A205" s="8"/>
      <c r="B205" s="8"/>
      <c r="C205" s="8"/>
      <c r="D205" s="8"/>
      <c r="E205" s="8"/>
      <c r="F205" s="8"/>
      <c r="G205" s="8"/>
      <c r="H205" s="8"/>
      <c r="I205" s="14"/>
      <c r="J205" s="8"/>
      <c r="K205" s="8"/>
      <c r="L205" s="8"/>
      <c r="M205" s="8"/>
      <c r="N205" s="8"/>
      <c r="O205" s="8"/>
      <c r="P205" s="8"/>
      <c r="Q205" s="8"/>
      <c r="R205" s="20"/>
      <c r="S205" s="8"/>
      <c r="T205" s="8"/>
      <c r="U205" s="8"/>
      <c r="V205" s="8"/>
      <c r="W205" s="8"/>
      <c r="X205" s="8"/>
      <c r="Y205" s="8"/>
      <c r="Z205" s="8"/>
      <c r="AA205" s="20"/>
      <c r="AB205" s="8"/>
      <c r="AC205" s="8"/>
      <c r="AD205" s="8"/>
      <c r="AE205" s="8"/>
      <c r="AF205" s="8"/>
      <c r="AG205" s="8"/>
      <c r="AH205" s="8"/>
      <c r="AI205" s="8"/>
      <c r="AJ205" s="20"/>
      <c r="AK205" s="8"/>
      <c r="AL205" s="8"/>
      <c r="AM205" s="8"/>
      <c r="AN205" s="8"/>
      <c r="AO205" s="8"/>
      <c r="AP205" s="8"/>
      <c r="AQ205" s="8"/>
      <c r="AR205" s="8"/>
      <c r="AS205" s="20"/>
      <c r="AT205" s="8"/>
      <c r="AU205" s="8"/>
      <c r="AV205" s="8"/>
      <c r="AW205" s="8"/>
      <c r="AX205" s="8"/>
      <c r="AY205" s="8"/>
      <c r="AZ205" s="8"/>
      <c r="BA205" s="8"/>
      <c r="BB205" s="20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</row>
    <row r="206" spans="1:67">
      <c r="A206" s="8"/>
      <c r="B206" s="8"/>
      <c r="C206" s="8"/>
      <c r="D206" s="8"/>
      <c r="E206" s="8"/>
      <c r="F206" s="8"/>
      <c r="G206" s="8"/>
      <c r="H206" s="8"/>
      <c r="I206" s="14"/>
      <c r="J206" s="8"/>
      <c r="K206" s="8"/>
      <c r="L206" s="8"/>
      <c r="M206" s="8"/>
      <c r="N206" s="8"/>
      <c r="O206" s="8"/>
      <c r="P206" s="8"/>
      <c r="Q206" s="8"/>
      <c r="R206" s="20"/>
      <c r="S206" s="8"/>
      <c r="T206" s="8"/>
      <c r="U206" s="8"/>
      <c r="V206" s="8"/>
      <c r="W206" s="8"/>
      <c r="X206" s="8"/>
      <c r="Y206" s="8"/>
      <c r="Z206" s="8"/>
      <c r="AA206" s="20"/>
      <c r="AB206" s="8"/>
      <c r="AC206" s="8"/>
      <c r="AD206" s="8"/>
      <c r="AE206" s="8"/>
      <c r="AF206" s="8"/>
      <c r="AG206" s="8"/>
      <c r="AH206" s="8"/>
      <c r="AI206" s="8"/>
      <c r="AJ206" s="20"/>
      <c r="AK206" s="8"/>
      <c r="AL206" s="8"/>
      <c r="AM206" s="8"/>
      <c r="AN206" s="8"/>
      <c r="AO206" s="8"/>
      <c r="AP206" s="8"/>
      <c r="AQ206" s="8"/>
      <c r="AR206" s="8"/>
      <c r="AS206" s="20"/>
      <c r="AT206" s="8"/>
      <c r="AU206" s="8"/>
      <c r="AV206" s="8"/>
      <c r="AW206" s="8"/>
      <c r="AX206" s="8"/>
      <c r="AY206" s="8"/>
      <c r="AZ206" s="8"/>
      <c r="BA206" s="8"/>
      <c r="BB206" s="20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</row>
    <row r="207" spans="1:67">
      <c r="A207" s="8"/>
      <c r="B207" s="8"/>
      <c r="C207" s="8"/>
      <c r="D207" s="8"/>
      <c r="E207" s="8"/>
      <c r="F207" s="8"/>
      <c r="G207" s="8"/>
      <c r="H207" s="8"/>
      <c r="I207" s="14"/>
      <c r="J207" s="8"/>
      <c r="K207" s="8"/>
      <c r="L207" s="8"/>
      <c r="M207" s="8"/>
      <c r="N207" s="8"/>
      <c r="O207" s="8"/>
      <c r="P207" s="8"/>
      <c r="Q207" s="8"/>
      <c r="R207" s="20"/>
      <c r="S207" s="8"/>
      <c r="T207" s="8"/>
      <c r="U207" s="8"/>
      <c r="V207" s="8"/>
      <c r="W207" s="8"/>
      <c r="X207" s="8"/>
      <c r="Y207" s="8"/>
      <c r="Z207" s="8"/>
      <c r="AA207" s="20"/>
      <c r="AB207" s="8"/>
      <c r="AC207" s="8"/>
      <c r="AD207" s="8"/>
      <c r="AE207" s="8"/>
      <c r="AF207" s="8"/>
      <c r="AG207" s="8"/>
      <c r="AH207" s="8"/>
      <c r="AI207" s="8"/>
      <c r="AJ207" s="20"/>
      <c r="AK207" s="8"/>
      <c r="AL207" s="8"/>
      <c r="AM207" s="8"/>
      <c r="AN207" s="8"/>
      <c r="AO207" s="8"/>
      <c r="AP207" s="8"/>
      <c r="AQ207" s="8"/>
      <c r="AR207" s="8"/>
      <c r="AS207" s="20"/>
      <c r="AT207" s="8"/>
      <c r="AU207" s="8"/>
      <c r="AV207" s="8"/>
      <c r="AW207" s="8"/>
      <c r="AX207" s="8"/>
      <c r="AY207" s="8"/>
      <c r="AZ207" s="8"/>
      <c r="BA207" s="8"/>
      <c r="BB207" s="20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</row>
    <row r="208" spans="1:67">
      <c r="A208" s="8"/>
      <c r="B208" s="8"/>
      <c r="C208" s="8"/>
      <c r="D208" s="8"/>
      <c r="E208" s="8"/>
      <c r="F208" s="8"/>
      <c r="G208" s="8"/>
      <c r="H208" s="8"/>
      <c r="I208" s="14"/>
      <c r="J208" s="8"/>
      <c r="K208" s="8"/>
      <c r="L208" s="8"/>
      <c r="M208" s="8"/>
      <c r="N208" s="8"/>
      <c r="O208" s="8"/>
      <c r="P208" s="8"/>
      <c r="Q208" s="8"/>
      <c r="R208" s="20"/>
      <c r="S208" s="8"/>
      <c r="T208" s="8"/>
      <c r="U208" s="8"/>
      <c r="V208" s="8"/>
      <c r="W208" s="8"/>
      <c r="X208" s="8"/>
      <c r="Y208" s="8"/>
      <c r="Z208" s="8"/>
      <c r="AA208" s="20"/>
      <c r="AB208" s="8"/>
      <c r="AC208" s="8"/>
      <c r="AD208" s="8"/>
      <c r="AE208" s="8"/>
      <c r="AF208" s="8"/>
      <c r="AG208" s="8"/>
      <c r="AH208" s="8"/>
      <c r="AI208" s="8"/>
      <c r="AJ208" s="20"/>
      <c r="AK208" s="8"/>
      <c r="AL208" s="8"/>
      <c r="AM208" s="8"/>
      <c r="AN208" s="8"/>
      <c r="AO208" s="8"/>
      <c r="AP208" s="8"/>
      <c r="AQ208" s="8"/>
      <c r="AR208" s="8"/>
      <c r="AS208" s="20"/>
      <c r="AT208" s="8"/>
      <c r="AU208" s="8"/>
      <c r="AV208" s="8"/>
      <c r="AW208" s="8"/>
      <c r="AX208" s="8"/>
      <c r="AY208" s="8"/>
      <c r="AZ208" s="8"/>
      <c r="BA208" s="8"/>
      <c r="BB208" s="20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</row>
    <row r="209" spans="1:67">
      <c r="A209" s="8"/>
      <c r="B209" s="8"/>
      <c r="C209" s="8"/>
      <c r="D209" s="8"/>
      <c r="E209" s="8"/>
      <c r="F209" s="8"/>
      <c r="G209" s="8"/>
      <c r="H209" s="8"/>
      <c r="I209" s="14"/>
      <c r="J209" s="8"/>
      <c r="K209" s="8"/>
      <c r="L209" s="8"/>
      <c r="M209" s="8"/>
      <c r="N209" s="8"/>
      <c r="O209" s="8"/>
      <c r="P209" s="8"/>
      <c r="Q209" s="8"/>
      <c r="R209" s="20"/>
      <c r="S209" s="8"/>
      <c r="T209" s="8"/>
      <c r="U209" s="8"/>
      <c r="V209" s="8"/>
      <c r="W209" s="8"/>
      <c r="X209" s="8"/>
      <c r="Y209" s="8"/>
      <c r="Z209" s="8"/>
      <c r="AA209" s="20"/>
      <c r="AB209" s="8"/>
      <c r="AC209" s="8"/>
      <c r="AD209" s="8"/>
      <c r="AE209" s="8"/>
      <c r="AF209" s="8"/>
      <c r="AG209" s="8"/>
      <c r="AH209" s="8"/>
      <c r="AI209" s="8"/>
      <c r="AJ209" s="20"/>
      <c r="AK209" s="8"/>
      <c r="AL209" s="8"/>
      <c r="AM209" s="8"/>
      <c r="AN209" s="8"/>
      <c r="AO209" s="8"/>
      <c r="AP209" s="8"/>
      <c r="AQ209" s="8"/>
      <c r="AR209" s="8"/>
      <c r="AS209" s="20"/>
      <c r="AT209" s="8"/>
      <c r="AU209" s="8"/>
      <c r="AV209" s="8"/>
      <c r="AW209" s="8"/>
      <c r="AX209" s="8"/>
      <c r="AY209" s="8"/>
      <c r="AZ209" s="8"/>
      <c r="BA209" s="8"/>
      <c r="BB209" s="20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</row>
    <row r="210" spans="1:67">
      <c r="A210" s="8"/>
      <c r="B210" s="8"/>
      <c r="C210" s="8"/>
      <c r="D210" s="8"/>
      <c r="E210" s="8"/>
      <c r="F210" s="8"/>
      <c r="G210" s="8"/>
      <c r="H210" s="8"/>
      <c r="I210" s="14"/>
      <c r="J210" s="8"/>
      <c r="K210" s="8"/>
      <c r="L210" s="8"/>
      <c r="M210" s="8"/>
      <c r="N210" s="8"/>
      <c r="O210" s="8"/>
      <c r="P210" s="8"/>
      <c r="Q210" s="8"/>
      <c r="R210" s="20"/>
      <c r="S210" s="8"/>
      <c r="T210" s="8"/>
      <c r="U210" s="8"/>
      <c r="V210" s="8"/>
      <c r="W210" s="8"/>
      <c r="X210" s="8"/>
      <c r="Y210" s="8"/>
      <c r="Z210" s="8"/>
      <c r="AA210" s="20"/>
      <c r="AB210" s="8"/>
      <c r="AC210" s="8"/>
      <c r="AD210" s="8"/>
      <c r="AE210" s="8"/>
      <c r="AF210" s="8"/>
      <c r="AG210" s="8"/>
      <c r="AH210" s="8"/>
      <c r="AI210" s="8"/>
      <c r="AJ210" s="20"/>
      <c r="AK210" s="8"/>
      <c r="AL210" s="8"/>
      <c r="AM210" s="8"/>
      <c r="AN210" s="8"/>
      <c r="AO210" s="8"/>
      <c r="AP210" s="8"/>
      <c r="AQ210" s="8"/>
      <c r="AR210" s="8"/>
      <c r="AS210" s="20"/>
      <c r="AT210" s="8"/>
      <c r="AU210" s="8"/>
      <c r="AV210" s="8"/>
      <c r="AW210" s="8"/>
      <c r="AX210" s="8"/>
      <c r="AY210" s="8"/>
      <c r="AZ210" s="8"/>
      <c r="BA210" s="8"/>
      <c r="BB210" s="20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</row>
    <row r="211" spans="1:67">
      <c r="A211" s="8"/>
      <c r="B211" s="8"/>
      <c r="C211" s="8"/>
      <c r="D211" s="8"/>
      <c r="E211" s="8"/>
      <c r="F211" s="8"/>
      <c r="G211" s="8"/>
      <c r="H211" s="8"/>
      <c r="I211" s="14"/>
      <c r="J211" s="8"/>
      <c r="K211" s="8"/>
      <c r="L211" s="8"/>
      <c r="M211" s="8"/>
      <c r="N211" s="8"/>
      <c r="O211" s="8"/>
      <c r="P211" s="8"/>
      <c r="Q211" s="8"/>
      <c r="R211" s="20"/>
      <c r="S211" s="8"/>
      <c r="T211" s="8"/>
      <c r="U211" s="8"/>
      <c r="V211" s="8"/>
      <c r="W211" s="8"/>
      <c r="X211" s="8"/>
      <c r="Y211" s="8"/>
      <c r="Z211" s="8"/>
      <c r="AA211" s="20"/>
      <c r="AB211" s="8"/>
      <c r="AC211" s="8"/>
      <c r="AD211" s="8"/>
      <c r="AE211" s="8"/>
      <c r="AF211" s="8"/>
      <c r="AG211" s="8"/>
      <c r="AH211" s="8"/>
      <c r="AI211" s="8"/>
      <c r="AJ211" s="20"/>
      <c r="AK211" s="8"/>
      <c r="AL211" s="8"/>
      <c r="AM211" s="8"/>
      <c r="AN211" s="8"/>
      <c r="AO211" s="8"/>
      <c r="AP211" s="8"/>
      <c r="AQ211" s="8"/>
      <c r="AR211" s="8"/>
      <c r="AS211" s="20"/>
      <c r="AT211" s="8"/>
      <c r="AU211" s="8"/>
      <c r="AV211" s="8"/>
      <c r="AW211" s="8"/>
      <c r="AX211" s="8"/>
      <c r="AY211" s="8"/>
      <c r="AZ211" s="8"/>
      <c r="BA211" s="8"/>
      <c r="BB211" s="20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</row>
    <row r="212" spans="1:67">
      <c r="A212" s="8"/>
      <c r="B212" s="8"/>
      <c r="C212" s="8"/>
      <c r="D212" s="8"/>
      <c r="E212" s="8"/>
      <c r="F212" s="8"/>
      <c r="G212" s="8"/>
      <c r="H212" s="8"/>
      <c r="I212" s="14"/>
      <c r="J212" s="8"/>
      <c r="K212" s="8"/>
      <c r="L212" s="8"/>
      <c r="M212" s="8"/>
      <c r="N212" s="8"/>
      <c r="O212" s="8"/>
      <c r="P212" s="8"/>
      <c r="Q212" s="8"/>
      <c r="R212" s="20"/>
      <c r="S212" s="8"/>
      <c r="T212" s="8"/>
      <c r="U212" s="8"/>
      <c r="V212" s="8"/>
      <c r="W212" s="8"/>
      <c r="X212" s="8"/>
      <c r="Y212" s="8"/>
      <c r="Z212" s="8"/>
      <c r="AA212" s="20"/>
      <c r="AB212" s="8"/>
      <c r="AC212" s="8"/>
      <c r="AD212" s="8"/>
      <c r="AE212" s="8"/>
      <c r="AF212" s="8"/>
      <c r="AG212" s="8"/>
      <c r="AH212" s="8"/>
      <c r="AI212" s="8"/>
      <c r="AJ212" s="20"/>
      <c r="AK212" s="8"/>
      <c r="AL212" s="8"/>
      <c r="AM212" s="8"/>
      <c r="AN212" s="8"/>
      <c r="AO212" s="8"/>
      <c r="AP212" s="8"/>
      <c r="AQ212" s="8"/>
      <c r="AR212" s="8"/>
      <c r="AS212" s="20"/>
      <c r="AT212" s="8"/>
      <c r="AU212" s="8"/>
      <c r="AV212" s="8"/>
      <c r="AW212" s="8"/>
      <c r="AX212" s="8"/>
      <c r="AY212" s="8"/>
      <c r="AZ212" s="8"/>
      <c r="BA212" s="8"/>
      <c r="BB212" s="20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</row>
    <row r="213" spans="1:67">
      <c r="A213" s="8"/>
      <c r="B213" s="8"/>
      <c r="C213" s="8"/>
      <c r="D213" s="8"/>
      <c r="E213" s="8"/>
      <c r="F213" s="8"/>
      <c r="G213" s="8"/>
      <c r="H213" s="8"/>
      <c r="I213" s="14"/>
      <c r="J213" s="8"/>
      <c r="K213" s="8"/>
      <c r="L213" s="8"/>
      <c r="M213" s="8"/>
      <c r="N213" s="8"/>
      <c r="O213" s="8"/>
      <c r="P213" s="8"/>
      <c r="Q213" s="8"/>
      <c r="R213" s="20"/>
      <c r="S213" s="8"/>
      <c r="T213" s="8"/>
      <c r="U213" s="8"/>
      <c r="V213" s="8"/>
      <c r="W213" s="8"/>
      <c r="X213" s="8"/>
      <c r="Y213" s="8"/>
      <c r="Z213" s="8"/>
      <c r="AA213" s="20"/>
      <c r="AB213" s="8"/>
      <c r="AC213" s="8"/>
      <c r="AD213" s="8"/>
      <c r="AE213" s="8"/>
      <c r="AF213" s="8"/>
      <c r="AG213" s="8"/>
      <c r="AH213" s="8"/>
      <c r="AI213" s="8"/>
      <c r="AJ213" s="20"/>
      <c r="AK213" s="8"/>
      <c r="AL213" s="8"/>
      <c r="AM213" s="8"/>
      <c r="AN213" s="8"/>
      <c r="AO213" s="8"/>
      <c r="AP213" s="8"/>
      <c r="AQ213" s="8"/>
      <c r="AR213" s="8"/>
      <c r="AS213" s="20"/>
      <c r="AT213" s="8"/>
      <c r="AU213" s="8"/>
      <c r="AV213" s="8"/>
      <c r="AW213" s="8"/>
      <c r="AX213" s="8"/>
      <c r="AY213" s="8"/>
      <c r="AZ213" s="8"/>
      <c r="BA213" s="8"/>
      <c r="BB213" s="20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</row>
    <row r="214" spans="1:67">
      <c r="A214" s="8"/>
      <c r="B214" s="8"/>
      <c r="C214" s="8"/>
      <c r="D214" s="8"/>
      <c r="E214" s="8"/>
      <c r="F214" s="8"/>
      <c r="G214" s="8"/>
      <c r="H214" s="8"/>
      <c r="I214" s="14"/>
      <c r="J214" s="8"/>
      <c r="K214" s="8"/>
      <c r="L214" s="8"/>
      <c r="M214" s="8"/>
      <c r="N214" s="8"/>
      <c r="O214" s="8"/>
      <c r="P214" s="8"/>
      <c r="Q214" s="8"/>
      <c r="R214" s="20"/>
      <c r="S214" s="8"/>
      <c r="T214" s="8"/>
      <c r="U214" s="8"/>
      <c r="V214" s="8"/>
      <c r="W214" s="8"/>
      <c r="X214" s="8"/>
      <c r="Y214" s="8"/>
      <c r="Z214" s="8"/>
      <c r="AA214" s="20"/>
      <c r="AB214" s="8"/>
      <c r="AC214" s="8"/>
      <c r="AD214" s="8"/>
      <c r="AE214" s="8"/>
      <c r="AF214" s="8"/>
      <c r="AG214" s="8"/>
      <c r="AH214" s="8"/>
      <c r="AI214" s="8"/>
      <c r="AJ214" s="20"/>
      <c r="AK214" s="8"/>
      <c r="AL214" s="8"/>
      <c r="AM214" s="8"/>
      <c r="AN214" s="8"/>
      <c r="AO214" s="8"/>
      <c r="AP214" s="8"/>
      <c r="AQ214" s="8"/>
      <c r="AR214" s="8"/>
      <c r="AS214" s="20"/>
      <c r="AT214" s="8"/>
      <c r="AU214" s="8"/>
      <c r="AV214" s="8"/>
      <c r="AW214" s="8"/>
      <c r="AX214" s="8"/>
      <c r="AY214" s="8"/>
      <c r="AZ214" s="8"/>
      <c r="BA214" s="8"/>
      <c r="BB214" s="20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</row>
    <row r="215" spans="1:67">
      <c r="A215" s="8"/>
      <c r="B215" s="8"/>
      <c r="C215" s="8"/>
      <c r="D215" s="8"/>
      <c r="E215" s="8"/>
      <c r="F215" s="8"/>
      <c r="G215" s="8"/>
      <c r="H215" s="8"/>
      <c r="I215" s="14"/>
      <c r="J215" s="8"/>
      <c r="K215" s="8"/>
      <c r="L215" s="8"/>
      <c r="M215" s="8"/>
      <c r="N215" s="8"/>
      <c r="O215" s="8"/>
      <c r="P215" s="8"/>
      <c r="Q215" s="8"/>
      <c r="R215" s="20"/>
      <c r="S215" s="8"/>
      <c r="T215" s="8"/>
      <c r="U215" s="8"/>
      <c r="V215" s="8"/>
      <c r="W215" s="8"/>
      <c r="X215" s="8"/>
      <c r="Y215" s="8"/>
      <c r="Z215" s="8"/>
      <c r="AA215" s="20"/>
      <c r="AB215" s="8"/>
      <c r="AC215" s="8"/>
      <c r="AD215" s="8"/>
      <c r="AE215" s="8"/>
      <c r="AF215" s="8"/>
      <c r="AG215" s="8"/>
      <c r="AH215" s="8"/>
      <c r="AI215" s="8"/>
      <c r="AJ215" s="20"/>
      <c r="AK215" s="8"/>
      <c r="AL215" s="8"/>
      <c r="AM215" s="8"/>
      <c r="AN215" s="8"/>
      <c r="AO215" s="8"/>
      <c r="AP215" s="8"/>
      <c r="AQ215" s="8"/>
      <c r="AR215" s="8"/>
      <c r="AS215" s="20"/>
      <c r="AT215" s="8"/>
      <c r="AU215" s="8"/>
      <c r="AV215" s="8"/>
      <c r="AW215" s="8"/>
      <c r="AX215" s="8"/>
      <c r="AY215" s="8"/>
      <c r="AZ215" s="8"/>
      <c r="BA215" s="8"/>
      <c r="BB215" s="20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</row>
    <row r="216" spans="1:67">
      <c r="A216" s="8"/>
      <c r="B216" s="8"/>
      <c r="C216" s="8"/>
      <c r="D216" s="8"/>
      <c r="E216" s="8"/>
      <c r="F216" s="8"/>
      <c r="G216" s="8"/>
      <c r="H216" s="8"/>
      <c r="I216" s="14"/>
      <c r="J216" s="8"/>
      <c r="K216" s="8"/>
      <c r="L216" s="8"/>
      <c r="M216" s="8"/>
      <c r="N216" s="8"/>
      <c r="O216" s="8"/>
      <c r="P216" s="8"/>
      <c r="Q216" s="8"/>
      <c r="R216" s="20"/>
      <c r="S216" s="8"/>
      <c r="T216" s="8"/>
      <c r="U216" s="8"/>
      <c r="V216" s="8"/>
      <c r="W216" s="8"/>
      <c r="X216" s="8"/>
      <c r="Y216" s="8"/>
      <c r="Z216" s="8"/>
      <c r="AA216" s="20"/>
      <c r="AB216" s="8"/>
      <c r="AC216" s="8"/>
      <c r="AD216" s="8"/>
      <c r="AE216" s="8"/>
      <c r="AF216" s="8"/>
      <c r="AG216" s="8"/>
      <c r="AH216" s="8"/>
      <c r="AI216" s="8"/>
      <c r="AJ216" s="20"/>
      <c r="AK216" s="8"/>
      <c r="AL216" s="8"/>
      <c r="AM216" s="8"/>
      <c r="AN216" s="8"/>
      <c r="AO216" s="8"/>
      <c r="AP216" s="8"/>
      <c r="AQ216" s="8"/>
      <c r="AR216" s="8"/>
      <c r="AS216" s="20"/>
      <c r="AT216" s="8"/>
      <c r="AU216" s="8"/>
      <c r="AV216" s="8"/>
      <c r="AW216" s="8"/>
      <c r="AX216" s="8"/>
      <c r="AY216" s="8"/>
      <c r="AZ216" s="8"/>
      <c r="BA216" s="8"/>
      <c r="BB216" s="20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</row>
    <row r="217" spans="1:67">
      <c r="A217" s="8"/>
      <c r="B217" s="8"/>
      <c r="C217" s="8"/>
      <c r="D217" s="8"/>
      <c r="E217" s="8"/>
      <c r="F217" s="8"/>
      <c r="G217" s="8"/>
      <c r="H217" s="8"/>
      <c r="I217" s="14"/>
      <c r="J217" s="8"/>
      <c r="K217" s="8"/>
      <c r="L217" s="8"/>
      <c r="M217" s="8"/>
      <c r="N217" s="8"/>
      <c r="O217" s="8"/>
      <c r="P217" s="8"/>
      <c r="Q217" s="8"/>
      <c r="R217" s="20"/>
      <c r="S217" s="8"/>
      <c r="T217" s="8"/>
      <c r="U217" s="8"/>
      <c r="V217" s="8"/>
      <c r="W217" s="8"/>
      <c r="X217" s="8"/>
      <c r="Y217" s="8"/>
      <c r="Z217" s="8"/>
      <c r="AA217" s="20"/>
      <c r="AB217" s="8"/>
      <c r="AC217" s="8"/>
      <c r="AD217" s="8"/>
      <c r="AE217" s="8"/>
      <c r="AF217" s="8"/>
      <c r="AG217" s="8"/>
      <c r="AH217" s="8"/>
      <c r="AI217" s="8"/>
      <c r="AJ217" s="20"/>
      <c r="AK217" s="8"/>
      <c r="AL217" s="8"/>
      <c r="AM217" s="8"/>
      <c r="AN217" s="8"/>
      <c r="AO217" s="8"/>
      <c r="AP217" s="8"/>
      <c r="AQ217" s="8"/>
      <c r="AR217" s="8"/>
      <c r="AS217" s="20"/>
      <c r="AT217" s="8"/>
      <c r="AU217" s="8"/>
      <c r="AV217" s="8"/>
      <c r="AW217" s="8"/>
      <c r="AX217" s="8"/>
      <c r="AY217" s="8"/>
      <c r="AZ217" s="8"/>
      <c r="BA217" s="8"/>
      <c r="BB217" s="20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</row>
    <row r="218" spans="1:67">
      <c r="A218" s="8"/>
      <c r="B218" s="8"/>
      <c r="C218" s="8"/>
      <c r="D218" s="8"/>
      <c r="E218" s="8"/>
      <c r="F218" s="8"/>
      <c r="G218" s="8"/>
      <c r="H218" s="8"/>
      <c r="I218" s="14"/>
      <c r="J218" s="8"/>
      <c r="K218" s="8"/>
      <c r="L218" s="8"/>
      <c r="M218" s="8"/>
      <c r="N218" s="8"/>
      <c r="O218" s="8"/>
      <c r="P218" s="8"/>
      <c r="Q218" s="8"/>
      <c r="R218" s="20"/>
      <c r="S218" s="8"/>
      <c r="T218" s="8"/>
      <c r="U218" s="8"/>
      <c r="V218" s="8"/>
      <c r="W218" s="8"/>
      <c r="X218" s="8"/>
      <c r="Y218" s="8"/>
      <c r="Z218" s="8"/>
      <c r="AA218" s="20"/>
      <c r="AB218" s="8"/>
      <c r="AC218" s="8"/>
      <c r="AD218" s="8"/>
      <c r="AE218" s="8"/>
      <c r="AF218" s="8"/>
      <c r="AG218" s="8"/>
      <c r="AH218" s="8"/>
      <c r="AI218" s="8"/>
      <c r="AJ218" s="20"/>
      <c r="AK218" s="8"/>
      <c r="AL218" s="8"/>
      <c r="AM218" s="8"/>
      <c r="AN218" s="8"/>
      <c r="AO218" s="8"/>
      <c r="AP218" s="8"/>
      <c r="AQ218" s="8"/>
      <c r="AR218" s="8"/>
      <c r="AS218" s="20"/>
      <c r="AT218" s="8"/>
      <c r="AU218" s="8"/>
      <c r="AV218" s="8"/>
      <c r="AW218" s="8"/>
      <c r="AX218" s="8"/>
      <c r="AY218" s="8"/>
      <c r="AZ218" s="8"/>
      <c r="BA218" s="8"/>
      <c r="BB218" s="20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</row>
    <row r="219" spans="1:67">
      <c r="A219" s="8"/>
      <c r="B219" s="8"/>
      <c r="C219" s="8"/>
      <c r="D219" s="8"/>
      <c r="E219" s="8"/>
      <c r="F219" s="8"/>
      <c r="G219" s="8"/>
      <c r="H219" s="8"/>
      <c r="I219" s="14"/>
      <c r="J219" s="8"/>
      <c r="K219" s="8"/>
      <c r="L219" s="8"/>
      <c r="M219" s="8"/>
      <c r="N219" s="8"/>
      <c r="O219" s="8"/>
      <c r="P219" s="8"/>
      <c r="Q219" s="8"/>
      <c r="R219" s="20"/>
      <c r="S219" s="8"/>
      <c r="T219" s="8"/>
      <c r="U219" s="8"/>
      <c r="V219" s="8"/>
      <c r="W219" s="8"/>
      <c r="X219" s="8"/>
      <c r="Y219" s="8"/>
      <c r="Z219" s="8"/>
      <c r="AA219" s="20"/>
      <c r="AB219" s="8"/>
      <c r="AC219" s="8"/>
      <c r="AD219" s="8"/>
      <c r="AE219" s="8"/>
      <c r="AF219" s="8"/>
      <c r="AG219" s="8"/>
      <c r="AH219" s="8"/>
      <c r="AI219" s="8"/>
      <c r="AJ219" s="20"/>
      <c r="AK219" s="8"/>
      <c r="AL219" s="8"/>
      <c r="AM219" s="8"/>
      <c r="AN219" s="8"/>
      <c r="AO219" s="8"/>
      <c r="AP219" s="8"/>
      <c r="AQ219" s="8"/>
      <c r="AR219" s="8"/>
      <c r="AS219" s="20"/>
      <c r="AT219" s="8"/>
      <c r="AU219" s="8"/>
      <c r="AV219" s="8"/>
      <c r="AW219" s="8"/>
      <c r="AX219" s="8"/>
      <c r="AY219" s="8"/>
      <c r="AZ219" s="8"/>
      <c r="BA219" s="8"/>
      <c r="BB219" s="20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</row>
    <row r="220" spans="1:67">
      <c r="A220" s="8"/>
      <c r="B220" s="8"/>
      <c r="C220" s="8"/>
      <c r="D220" s="8"/>
      <c r="E220" s="8"/>
      <c r="F220" s="8"/>
      <c r="G220" s="8"/>
      <c r="H220" s="8"/>
      <c r="I220" s="14"/>
      <c r="J220" s="8"/>
      <c r="K220" s="8"/>
      <c r="L220" s="8"/>
      <c r="M220" s="8"/>
      <c r="N220" s="8"/>
      <c r="O220" s="8"/>
      <c r="P220" s="8"/>
      <c r="Q220" s="8"/>
      <c r="R220" s="20"/>
      <c r="S220" s="8"/>
      <c r="T220" s="8"/>
      <c r="U220" s="8"/>
      <c r="V220" s="8"/>
      <c r="W220" s="8"/>
      <c r="X220" s="8"/>
      <c r="Y220" s="8"/>
      <c r="Z220" s="8"/>
      <c r="AA220" s="20"/>
      <c r="AB220" s="8"/>
      <c r="AC220" s="8"/>
      <c r="AD220" s="8"/>
      <c r="AE220" s="8"/>
      <c r="AF220" s="8"/>
      <c r="AG220" s="8"/>
      <c r="AH220" s="8"/>
      <c r="AI220" s="8"/>
      <c r="AJ220" s="20"/>
      <c r="AK220" s="8"/>
      <c r="AL220" s="8"/>
      <c r="AM220" s="8"/>
      <c r="AN220" s="8"/>
      <c r="AO220" s="8"/>
      <c r="AP220" s="8"/>
      <c r="AQ220" s="8"/>
      <c r="AR220" s="8"/>
      <c r="AS220" s="20"/>
      <c r="AT220" s="8"/>
      <c r="AU220" s="8"/>
      <c r="AV220" s="8"/>
      <c r="AW220" s="8"/>
      <c r="AX220" s="8"/>
      <c r="AY220" s="8"/>
      <c r="AZ220" s="8"/>
      <c r="BA220" s="8"/>
      <c r="BB220" s="20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</row>
    <row r="221" spans="1:67">
      <c r="A221" s="8"/>
      <c r="B221" s="8"/>
      <c r="C221" s="8"/>
      <c r="D221" s="8"/>
      <c r="E221" s="8"/>
      <c r="F221" s="8"/>
      <c r="G221" s="8"/>
      <c r="H221" s="8"/>
      <c r="I221" s="14"/>
      <c r="J221" s="8"/>
      <c r="K221" s="8"/>
      <c r="L221" s="8"/>
      <c r="M221" s="8"/>
      <c r="N221" s="8"/>
      <c r="O221" s="8"/>
      <c r="P221" s="8"/>
      <c r="Q221" s="8"/>
      <c r="R221" s="20"/>
      <c r="S221" s="8"/>
      <c r="T221" s="8"/>
      <c r="U221" s="8"/>
      <c r="V221" s="8"/>
      <c r="W221" s="8"/>
      <c r="X221" s="8"/>
      <c r="Y221" s="8"/>
      <c r="Z221" s="8"/>
      <c r="AA221" s="20"/>
      <c r="AB221" s="8"/>
      <c r="AC221" s="8"/>
      <c r="AD221" s="8"/>
      <c r="AE221" s="8"/>
      <c r="AF221" s="8"/>
      <c r="AG221" s="8"/>
      <c r="AH221" s="8"/>
      <c r="AI221" s="8"/>
      <c r="AJ221" s="20"/>
      <c r="AK221" s="8"/>
      <c r="AL221" s="8"/>
      <c r="AM221" s="8"/>
      <c r="AN221" s="8"/>
      <c r="AO221" s="8"/>
      <c r="AP221" s="8"/>
      <c r="AQ221" s="8"/>
      <c r="AR221" s="8"/>
      <c r="AS221" s="20"/>
      <c r="AT221" s="8"/>
      <c r="AU221" s="8"/>
      <c r="AV221" s="8"/>
      <c r="AW221" s="8"/>
      <c r="AX221" s="8"/>
      <c r="AY221" s="8"/>
      <c r="AZ221" s="8"/>
      <c r="BA221" s="8"/>
      <c r="BB221" s="20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</row>
    <row r="222" spans="1:67">
      <c r="A222" s="8"/>
      <c r="B222" s="8"/>
      <c r="C222" s="8"/>
      <c r="D222" s="8"/>
      <c r="E222" s="8"/>
      <c r="F222" s="8"/>
      <c r="G222" s="8"/>
      <c r="H222" s="8"/>
      <c r="I222" s="14"/>
      <c r="J222" s="8"/>
      <c r="K222" s="8"/>
      <c r="L222" s="8"/>
      <c r="M222" s="8"/>
      <c r="N222" s="8"/>
      <c r="O222" s="8"/>
      <c r="P222" s="8"/>
      <c r="Q222" s="8"/>
      <c r="R222" s="20"/>
      <c r="S222" s="8"/>
      <c r="T222" s="8"/>
      <c r="U222" s="8"/>
      <c r="V222" s="8"/>
      <c r="W222" s="8"/>
      <c r="X222" s="8"/>
      <c r="Y222" s="8"/>
      <c r="Z222" s="8"/>
      <c r="AA222" s="20"/>
      <c r="AB222" s="8"/>
      <c r="AC222" s="8"/>
      <c r="AD222" s="8"/>
      <c r="AE222" s="8"/>
      <c r="AF222" s="8"/>
      <c r="AG222" s="8"/>
      <c r="AH222" s="8"/>
      <c r="AI222" s="8"/>
      <c r="AJ222" s="20"/>
      <c r="AK222" s="8"/>
      <c r="AL222" s="8"/>
      <c r="AM222" s="8"/>
      <c r="AN222" s="8"/>
      <c r="AO222" s="8"/>
      <c r="AP222" s="8"/>
      <c r="AQ222" s="8"/>
      <c r="AR222" s="8"/>
      <c r="AS222" s="20"/>
      <c r="AT222" s="8"/>
      <c r="AU222" s="8"/>
      <c r="AV222" s="8"/>
      <c r="AW222" s="8"/>
      <c r="AX222" s="8"/>
      <c r="AY222" s="8"/>
      <c r="AZ222" s="8"/>
      <c r="BA222" s="8"/>
      <c r="BB222" s="20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</row>
    <row r="223" spans="1:67">
      <c r="A223" s="8"/>
      <c r="B223" s="8"/>
      <c r="C223" s="8"/>
      <c r="D223" s="8"/>
      <c r="E223" s="8"/>
      <c r="F223" s="8"/>
      <c r="G223" s="8"/>
      <c r="H223" s="8"/>
      <c r="I223" s="14"/>
      <c r="J223" s="8"/>
      <c r="K223" s="8"/>
      <c r="L223" s="8"/>
      <c r="M223" s="8"/>
      <c r="N223" s="8"/>
      <c r="O223" s="8"/>
      <c r="P223" s="8"/>
      <c r="Q223" s="8"/>
      <c r="R223" s="20"/>
      <c r="S223" s="8"/>
      <c r="T223" s="8"/>
      <c r="U223" s="8"/>
      <c r="V223" s="8"/>
      <c r="W223" s="8"/>
      <c r="X223" s="8"/>
      <c r="Y223" s="8"/>
      <c r="Z223" s="8"/>
      <c r="AA223" s="20"/>
      <c r="AB223" s="8"/>
      <c r="AC223" s="8"/>
      <c r="AD223" s="8"/>
      <c r="AE223" s="8"/>
      <c r="AF223" s="8"/>
      <c r="AG223" s="8"/>
      <c r="AH223" s="8"/>
      <c r="AI223" s="8"/>
      <c r="AJ223" s="20"/>
      <c r="AK223" s="8"/>
      <c r="AL223" s="8"/>
      <c r="AM223" s="8"/>
      <c r="AN223" s="8"/>
      <c r="AO223" s="8"/>
      <c r="AP223" s="8"/>
      <c r="AQ223" s="8"/>
      <c r="AR223" s="8"/>
      <c r="AS223" s="20"/>
      <c r="AT223" s="8"/>
      <c r="AU223" s="8"/>
      <c r="AV223" s="8"/>
      <c r="AW223" s="8"/>
      <c r="AX223" s="8"/>
      <c r="AY223" s="8"/>
      <c r="AZ223" s="8"/>
      <c r="BA223" s="8"/>
      <c r="BB223" s="20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</row>
    <row r="224" spans="1:67">
      <c r="A224" s="8"/>
      <c r="B224" s="8"/>
      <c r="C224" s="8"/>
      <c r="D224" s="8"/>
      <c r="E224" s="8"/>
      <c r="F224" s="8"/>
      <c r="G224" s="8"/>
      <c r="H224" s="8"/>
      <c r="I224" s="14"/>
      <c r="J224" s="8"/>
      <c r="K224" s="8"/>
      <c r="L224" s="8"/>
      <c r="M224" s="8"/>
      <c r="N224" s="8"/>
      <c r="O224" s="8"/>
      <c r="P224" s="8"/>
      <c r="Q224" s="8"/>
      <c r="R224" s="20"/>
      <c r="S224" s="8"/>
      <c r="T224" s="8"/>
      <c r="U224" s="8"/>
      <c r="V224" s="8"/>
      <c r="W224" s="8"/>
      <c r="X224" s="8"/>
      <c r="Y224" s="8"/>
      <c r="Z224" s="8"/>
      <c r="AA224" s="20"/>
      <c r="AB224" s="8"/>
      <c r="AC224" s="8"/>
      <c r="AD224" s="8"/>
      <c r="AE224" s="8"/>
      <c r="AF224" s="8"/>
      <c r="AG224" s="8"/>
      <c r="AH224" s="8"/>
      <c r="AI224" s="8"/>
      <c r="AJ224" s="20"/>
      <c r="AK224" s="8"/>
      <c r="AL224" s="8"/>
      <c r="AM224" s="8"/>
      <c r="AN224" s="8"/>
      <c r="AO224" s="8"/>
      <c r="AP224" s="8"/>
      <c r="AQ224" s="8"/>
      <c r="AR224" s="8"/>
      <c r="AS224" s="20"/>
      <c r="AT224" s="8"/>
      <c r="AU224" s="8"/>
      <c r="AV224" s="8"/>
      <c r="AW224" s="8"/>
      <c r="AX224" s="8"/>
      <c r="AY224" s="8"/>
      <c r="AZ224" s="8"/>
      <c r="BA224" s="8"/>
      <c r="BB224" s="20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</row>
    <row r="225" spans="1:67">
      <c r="A225" s="8"/>
      <c r="B225" s="8"/>
      <c r="C225" s="8"/>
      <c r="D225" s="8"/>
      <c r="E225" s="8"/>
      <c r="F225" s="8"/>
      <c r="G225" s="8"/>
      <c r="H225" s="8"/>
      <c r="I225" s="14"/>
      <c r="J225" s="8"/>
      <c r="K225" s="8"/>
      <c r="L225" s="8"/>
      <c r="M225" s="8"/>
      <c r="N225" s="8"/>
      <c r="O225" s="8"/>
      <c r="P225" s="8"/>
      <c r="Q225" s="8"/>
      <c r="R225" s="20"/>
      <c r="S225" s="8"/>
      <c r="T225" s="8"/>
      <c r="U225" s="8"/>
      <c r="V225" s="8"/>
      <c r="W225" s="8"/>
      <c r="X225" s="8"/>
      <c r="Y225" s="8"/>
      <c r="Z225" s="8"/>
      <c r="AA225" s="20"/>
      <c r="AB225" s="8"/>
      <c r="AC225" s="8"/>
      <c r="AD225" s="8"/>
      <c r="AE225" s="8"/>
      <c r="AF225" s="8"/>
      <c r="AG225" s="8"/>
      <c r="AH225" s="8"/>
      <c r="AI225" s="8"/>
      <c r="AJ225" s="20"/>
      <c r="AK225" s="8"/>
      <c r="AL225" s="8"/>
      <c r="AM225" s="8"/>
      <c r="AN225" s="8"/>
      <c r="AO225" s="8"/>
      <c r="AP225" s="8"/>
      <c r="AQ225" s="8"/>
      <c r="AR225" s="8"/>
      <c r="AS225" s="20"/>
      <c r="AT225" s="8"/>
      <c r="AU225" s="8"/>
      <c r="AV225" s="8"/>
      <c r="AW225" s="8"/>
      <c r="AX225" s="8"/>
      <c r="AY225" s="8"/>
      <c r="AZ225" s="8"/>
      <c r="BA225" s="8"/>
      <c r="BB225" s="20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</row>
    <row r="226" spans="1:67">
      <c r="A226" s="8"/>
      <c r="B226" s="8"/>
      <c r="C226" s="8"/>
      <c r="D226" s="8"/>
      <c r="E226" s="8"/>
      <c r="F226" s="8"/>
      <c r="G226" s="8"/>
      <c r="H226" s="8"/>
      <c r="I226" s="14"/>
      <c r="J226" s="8"/>
      <c r="K226" s="8"/>
      <c r="L226" s="8"/>
      <c r="M226" s="8"/>
      <c r="N226" s="8"/>
      <c r="O226" s="8"/>
      <c r="P226" s="8"/>
      <c r="Q226" s="8"/>
      <c r="R226" s="20"/>
      <c r="S226" s="8"/>
      <c r="T226" s="8"/>
      <c r="U226" s="8"/>
      <c r="V226" s="8"/>
      <c r="W226" s="8"/>
      <c r="X226" s="8"/>
      <c r="Y226" s="8"/>
      <c r="Z226" s="8"/>
      <c r="AA226" s="20"/>
      <c r="AB226" s="8"/>
      <c r="AC226" s="8"/>
      <c r="AD226" s="8"/>
      <c r="AE226" s="8"/>
      <c r="AF226" s="8"/>
      <c r="AG226" s="8"/>
      <c r="AH226" s="8"/>
      <c r="AI226" s="8"/>
      <c r="AJ226" s="20"/>
      <c r="AK226" s="8"/>
      <c r="AL226" s="8"/>
      <c r="AM226" s="8"/>
      <c r="AN226" s="8"/>
      <c r="AO226" s="8"/>
      <c r="AP226" s="8"/>
      <c r="AQ226" s="8"/>
      <c r="AR226" s="8"/>
      <c r="AS226" s="20"/>
      <c r="AT226" s="8"/>
      <c r="AU226" s="8"/>
      <c r="AV226" s="8"/>
      <c r="AW226" s="8"/>
      <c r="AX226" s="8"/>
      <c r="AY226" s="8"/>
      <c r="AZ226" s="8"/>
      <c r="BA226" s="8"/>
      <c r="BB226" s="20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</row>
    <row r="227" spans="1:67">
      <c r="A227" s="8"/>
      <c r="B227" s="8"/>
      <c r="C227" s="8"/>
      <c r="D227" s="8"/>
      <c r="E227" s="8"/>
      <c r="F227" s="8"/>
      <c r="G227" s="8"/>
      <c r="H227" s="8"/>
      <c r="I227" s="14"/>
      <c r="J227" s="8"/>
      <c r="K227" s="8"/>
      <c r="L227" s="8"/>
      <c r="M227" s="8"/>
      <c r="N227" s="8"/>
      <c r="O227" s="8"/>
      <c r="P227" s="8"/>
      <c r="Q227" s="8"/>
      <c r="R227" s="20"/>
      <c r="S227" s="8"/>
      <c r="T227" s="8"/>
      <c r="U227" s="8"/>
      <c r="V227" s="8"/>
      <c r="W227" s="8"/>
      <c r="X227" s="8"/>
      <c r="Y227" s="8"/>
      <c r="Z227" s="8"/>
      <c r="AA227" s="20"/>
      <c r="AB227" s="8"/>
      <c r="AC227" s="8"/>
      <c r="AD227" s="8"/>
      <c r="AE227" s="8"/>
      <c r="AF227" s="8"/>
      <c r="AG227" s="8"/>
      <c r="AH227" s="8"/>
      <c r="AI227" s="8"/>
      <c r="AJ227" s="20"/>
      <c r="AK227" s="8"/>
      <c r="AL227" s="8"/>
      <c r="AM227" s="8"/>
      <c r="AN227" s="8"/>
      <c r="AO227" s="8"/>
      <c r="AP227" s="8"/>
      <c r="AQ227" s="8"/>
      <c r="AR227" s="8"/>
      <c r="AS227" s="20"/>
      <c r="AT227" s="8"/>
      <c r="AU227" s="8"/>
      <c r="AV227" s="8"/>
      <c r="AW227" s="8"/>
      <c r="AX227" s="8"/>
      <c r="AY227" s="8"/>
      <c r="AZ227" s="8"/>
      <c r="BA227" s="8"/>
      <c r="BB227" s="20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</row>
    <row r="228" spans="1:67">
      <c r="A228" s="8"/>
      <c r="B228" s="8"/>
      <c r="C228" s="8"/>
      <c r="D228" s="8"/>
      <c r="E228" s="8"/>
      <c r="F228" s="8"/>
      <c r="G228" s="8"/>
      <c r="H228" s="8"/>
      <c r="I228" s="14"/>
      <c r="J228" s="8"/>
      <c r="K228" s="8"/>
      <c r="L228" s="8"/>
      <c r="M228" s="8"/>
      <c r="N228" s="8"/>
      <c r="O228" s="8"/>
      <c r="P228" s="8"/>
      <c r="Q228" s="8"/>
      <c r="R228" s="20"/>
      <c r="S228" s="8"/>
      <c r="T228" s="8"/>
      <c r="U228" s="8"/>
      <c r="V228" s="8"/>
      <c r="W228" s="8"/>
      <c r="X228" s="8"/>
      <c r="Y228" s="8"/>
      <c r="Z228" s="8"/>
      <c r="AA228" s="20"/>
      <c r="AB228" s="8"/>
      <c r="AC228" s="8"/>
      <c r="AD228" s="8"/>
      <c r="AE228" s="8"/>
      <c r="AF228" s="8"/>
      <c r="AG228" s="8"/>
      <c r="AH228" s="8"/>
      <c r="AI228" s="8"/>
      <c r="AJ228" s="20"/>
      <c r="AK228" s="8"/>
      <c r="AL228" s="8"/>
      <c r="AM228" s="8"/>
      <c r="AN228" s="8"/>
      <c r="AO228" s="8"/>
      <c r="AP228" s="8"/>
      <c r="AQ228" s="8"/>
      <c r="AR228" s="8"/>
      <c r="AS228" s="20"/>
      <c r="AT228" s="8"/>
      <c r="AU228" s="8"/>
      <c r="AV228" s="8"/>
      <c r="AW228" s="8"/>
      <c r="AX228" s="8"/>
      <c r="AY228" s="8"/>
      <c r="AZ228" s="8"/>
      <c r="BA228" s="8"/>
      <c r="BB228" s="20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</row>
    <row r="229" spans="1:67">
      <c r="A229" s="8"/>
      <c r="B229" s="8"/>
      <c r="C229" s="8"/>
      <c r="D229" s="8"/>
      <c r="E229" s="8"/>
      <c r="F229" s="8"/>
      <c r="G229" s="8"/>
      <c r="H229" s="8"/>
      <c r="I229" s="14"/>
      <c r="J229" s="8"/>
      <c r="K229" s="8"/>
      <c r="L229" s="8"/>
      <c r="M229" s="8"/>
      <c r="N229" s="8"/>
      <c r="O229" s="8"/>
      <c r="P229" s="8"/>
      <c r="Q229" s="8"/>
      <c r="R229" s="20"/>
      <c r="S229" s="8"/>
      <c r="T229" s="8"/>
      <c r="U229" s="8"/>
      <c r="V229" s="8"/>
      <c r="W229" s="8"/>
      <c r="X229" s="8"/>
      <c r="Y229" s="8"/>
      <c r="Z229" s="8"/>
      <c r="AA229" s="20"/>
      <c r="AB229" s="8"/>
      <c r="AC229" s="8"/>
      <c r="AD229" s="8"/>
      <c r="AE229" s="8"/>
      <c r="AF229" s="8"/>
      <c r="AG229" s="8"/>
      <c r="AH229" s="8"/>
      <c r="AI229" s="8"/>
      <c r="AJ229" s="20"/>
      <c r="AK229" s="8"/>
      <c r="AL229" s="8"/>
      <c r="AM229" s="8"/>
      <c r="AN229" s="8"/>
      <c r="AO229" s="8"/>
      <c r="AP229" s="8"/>
      <c r="AQ229" s="8"/>
      <c r="AR229" s="8"/>
      <c r="AS229" s="20"/>
      <c r="AT229" s="8"/>
      <c r="AU229" s="8"/>
      <c r="AV229" s="8"/>
      <c r="AW229" s="8"/>
      <c r="AX229" s="8"/>
      <c r="AY229" s="8"/>
      <c r="AZ229" s="8"/>
      <c r="BA229" s="8"/>
      <c r="BB229" s="20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</row>
    <row r="230" spans="1:67">
      <c r="A230" s="8"/>
      <c r="B230" s="8"/>
      <c r="C230" s="8"/>
      <c r="D230" s="8"/>
      <c r="E230" s="8"/>
      <c r="F230" s="8"/>
      <c r="G230" s="8"/>
      <c r="H230" s="8"/>
      <c r="I230" s="14"/>
      <c r="J230" s="8"/>
      <c r="K230" s="8"/>
      <c r="L230" s="8"/>
      <c r="M230" s="8"/>
      <c r="N230" s="8"/>
      <c r="O230" s="8"/>
      <c r="P230" s="8"/>
      <c r="Q230" s="8"/>
      <c r="R230" s="20"/>
      <c r="S230" s="8"/>
      <c r="T230" s="8"/>
      <c r="U230" s="8"/>
      <c r="V230" s="8"/>
      <c r="W230" s="8"/>
      <c r="X230" s="8"/>
      <c r="Y230" s="8"/>
      <c r="Z230" s="8"/>
      <c r="AA230" s="20"/>
      <c r="AB230" s="8"/>
      <c r="AC230" s="8"/>
      <c r="AD230" s="8"/>
      <c r="AE230" s="8"/>
      <c r="AF230" s="8"/>
      <c r="AG230" s="8"/>
      <c r="AH230" s="8"/>
      <c r="AI230" s="8"/>
      <c r="AJ230" s="20"/>
      <c r="AK230" s="8"/>
      <c r="AL230" s="8"/>
      <c r="AM230" s="8"/>
      <c r="AN230" s="8"/>
      <c r="AO230" s="8"/>
      <c r="AP230" s="8"/>
      <c r="AQ230" s="8"/>
      <c r="AR230" s="8"/>
      <c r="AS230" s="20"/>
      <c r="AT230" s="8"/>
      <c r="AU230" s="8"/>
      <c r="AV230" s="8"/>
      <c r="AW230" s="8"/>
      <c r="AX230" s="8"/>
      <c r="AY230" s="8"/>
      <c r="AZ230" s="8"/>
      <c r="BA230" s="8"/>
      <c r="BB230" s="20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</row>
    <row r="231" spans="1:67">
      <c r="A231" s="8"/>
      <c r="B231" s="8"/>
      <c r="C231" s="8"/>
      <c r="D231" s="8"/>
      <c r="E231" s="8"/>
      <c r="F231" s="8"/>
      <c r="G231" s="8"/>
      <c r="H231" s="8"/>
      <c r="I231" s="14"/>
      <c r="J231" s="8"/>
      <c r="K231" s="8"/>
      <c r="L231" s="8"/>
      <c r="M231" s="8"/>
      <c r="N231" s="8"/>
      <c r="O231" s="8"/>
      <c r="P231" s="8"/>
      <c r="Q231" s="8"/>
      <c r="R231" s="20"/>
      <c r="S231" s="8"/>
      <c r="T231" s="8"/>
      <c r="U231" s="8"/>
      <c r="V231" s="8"/>
      <c r="W231" s="8"/>
      <c r="X231" s="8"/>
      <c r="Y231" s="8"/>
      <c r="Z231" s="8"/>
      <c r="AA231" s="20"/>
      <c r="AB231" s="8"/>
      <c r="AC231" s="8"/>
      <c r="AD231" s="8"/>
      <c r="AE231" s="8"/>
      <c r="AF231" s="8"/>
      <c r="AG231" s="8"/>
      <c r="AH231" s="8"/>
      <c r="AI231" s="8"/>
      <c r="AJ231" s="20"/>
      <c r="AK231" s="8"/>
      <c r="AL231" s="8"/>
      <c r="AM231" s="8"/>
      <c r="AN231" s="8"/>
      <c r="AO231" s="8"/>
      <c r="AP231" s="8"/>
      <c r="AQ231" s="8"/>
      <c r="AR231" s="8"/>
      <c r="AS231" s="20"/>
      <c r="AT231" s="8"/>
      <c r="AU231" s="8"/>
      <c r="AV231" s="8"/>
      <c r="AW231" s="8"/>
      <c r="AX231" s="8"/>
      <c r="AY231" s="8"/>
      <c r="AZ231" s="8"/>
      <c r="BA231" s="8"/>
      <c r="BB231" s="20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</row>
    <row r="232" spans="1:67">
      <c r="A232" s="8"/>
      <c r="B232" s="8"/>
      <c r="C232" s="8"/>
      <c r="D232" s="8"/>
      <c r="E232" s="8"/>
      <c r="F232" s="8"/>
      <c r="G232" s="8"/>
      <c r="H232" s="8"/>
      <c r="I232" s="14"/>
      <c r="J232" s="8"/>
      <c r="K232" s="8"/>
      <c r="L232" s="8"/>
      <c r="M232" s="8"/>
      <c r="N232" s="8"/>
      <c r="O232" s="8"/>
      <c r="P232" s="8"/>
      <c r="Q232" s="8"/>
      <c r="R232" s="20"/>
      <c r="S232" s="8"/>
      <c r="T232" s="8"/>
      <c r="U232" s="8"/>
      <c r="V232" s="8"/>
      <c r="W232" s="8"/>
      <c r="X232" s="8"/>
      <c r="Y232" s="8"/>
      <c r="Z232" s="8"/>
      <c r="AA232" s="20"/>
      <c r="AB232" s="8"/>
      <c r="AC232" s="8"/>
      <c r="AD232" s="8"/>
      <c r="AE232" s="8"/>
      <c r="AF232" s="8"/>
      <c r="AG232" s="8"/>
      <c r="AH232" s="8"/>
      <c r="AI232" s="8"/>
      <c r="AJ232" s="20"/>
      <c r="AK232" s="8"/>
      <c r="AL232" s="8"/>
      <c r="AM232" s="8"/>
      <c r="AN232" s="8"/>
      <c r="AO232" s="8"/>
      <c r="AP232" s="8"/>
      <c r="AQ232" s="8"/>
      <c r="AR232" s="8"/>
      <c r="AS232" s="20"/>
      <c r="AT232" s="8"/>
      <c r="AU232" s="8"/>
      <c r="AV232" s="8"/>
      <c r="AW232" s="8"/>
      <c r="AX232" s="8"/>
      <c r="AY232" s="8"/>
      <c r="AZ232" s="8"/>
      <c r="BA232" s="8"/>
      <c r="BB232" s="20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</row>
    <row r="233" spans="1:67">
      <c r="A233" s="8"/>
      <c r="B233" s="8"/>
      <c r="C233" s="8"/>
      <c r="D233" s="8"/>
      <c r="E233" s="8"/>
      <c r="F233" s="8"/>
      <c r="G233" s="8"/>
      <c r="H233" s="8"/>
      <c r="I233" s="14"/>
      <c r="J233" s="8"/>
      <c r="K233" s="8"/>
      <c r="L233" s="8"/>
      <c r="M233" s="8"/>
      <c r="N233" s="8"/>
      <c r="O233" s="8"/>
      <c r="P233" s="8"/>
      <c r="Q233" s="8"/>
      <c r="R233" s="20"/>
      <c r="S233" s="8"/>
      <c r="T233" s="8"/>
      <c r="U233" s="8"/>
      <c r="V233" s="8"/>
      <c r="W233" s="8"/>
      <c r="X233" s="8"/>
      <c r="Y233" s="8"/>
      <c r="Z233" s="8"/>
      <c r="AA233" s="20"/>
      <c r="AB233" s="8"/>
      <c r="AC233" s="8"/>
      <c r="AD233" s="8"/>
      <c r="AE233" s="8"/>
      <c r="AF233" s="8"/>
      <c r="AG233" s="8"/>
      <c r="AH233" s="8"/>
      <c r="AI233" s="8"/>
      <c r="AJ233" s="20"/>
      <c r="AK233" s="8"/>
      <c r="AL233" s="8"/>
      <c r="AM233" s="8"/>
      <c r="AN233" s="8"/>
      <c r="AO233" s="8"/>
      <c r="AP233" s="8"/>
      <c r="AQ233" s="8"/>
      <c r="AR233" s="8"/>
      <c r="AS233" s="20"/>
      <c r="AT233" s="8"/>
      <c r="AU233" s="8"/>
      <c r="AV233" s="8"/>
      <c r="AW233" s="8"/>
      <c r="AX233" s="8"/>
      <c r="AY233" s="8"/>
      <c r="AZ233" s="8"/>
      <c r="BA233" s="8"/>
      <c r="BB233" s="20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</row>
    <row r="234" spans="1:67">
      <c r="A234" s="8"/>
      <c r="B234" s="8"/>
      <c r="C234" s="8"/>
      <c r="D234" s="8"/>
      <c r="E234" s="8"/>
      <c r="F234" s="8"/>
      <c r="G234" s="8"/>
      <c r="H234" s="8"/>
      <c r="I234" s="14"/>
      <c r="J234" s="8"/>
      <c r="K234" s="8"/>
      <c r="L234" s="8"/>
      <c r="M234" s="8"/>
      <c r="N234" s="8"/>
      <c r="O234" s="8"/>
      <c r="P234" s="8"/>
      <c r="Q234" s="8"/>
      <c r="R234" s="20"/>
      <c r="S234" s="8"/>
      <c r="T234" s="8"/>
      <c r="U234" s="8"/>
      <c r="V234" s="8"/>
      <c r="W234" s="8"/>
      <c r="X234" s="8"/>
      <c r="Y234" s="8"/>
      <c r="Z234" s="8"/>
      <c r="AA234" s="20"/>
      <c r="AB234" s="8"/>
      <c r="AC234" s="8"/>
      <c r="AD234" s="8"/>
      <c r="AE234" s="8"/>
      <c r="AF234" s="8"/>
      <c r="AG234" s="8"/>
      <c r="AH234" s="8"/>
      <c r="AI234" s="8"/>
      <c r="AJ234" s="20"/>
      <c r="AK234" s="8"/>
      <c r="AL234" s="8"/>
      <c r="AM234" s="8"/>
      <c r="AN234" s="8"/>
      <c r="AO234" s="8"/>
      <c r="AP234" s="8"/>
      <c r="AQ234" s="8"/>
      <c r="AR234" s="8"/>
      <c r="AS234" s="20"/>
      <c r="AT234" s="8"/>
      <c r="AU234" s="8"/>
      <c r="AV234" s="8"/>
      <c r="AW234" s="8"/>
      <c r="AX234" s="8"/>
      <c r="AY234" s="8"/>
      <c r="AZ234" s="8"/>
      <c r="BA234" s="8"/>
      <c r="BB234" s="20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</row>
    <row r="235" spans="1:67">
      <c r="A235" s="8"/>
      <c r="B235" s="8"/>
      <c r="C235" s="8"/>
      <c r="D235" s="8"/>
      <c r="E235" s="8"/>
      <c r="F235" s="8"/>
      <c r="G235" s="8"/>
      <c r="H235" s="8"/>
      <c r="I235" s="14"/>
      <c r="J235" s="8"/>
      <c r="K235" s="8"/>
      <c r="L235" s="8"/>
      <c r="M235" s="8"/>
      <c r="N235" s="8"/>
      <c r="O235" s="8"/>
      <c r="P235" s="8"/>
      <c r="Q235" s="8"/>
      <c r="R235" s="20"/>
      <c r="S235" s="8"/>
      <c r="T235" s="8"/>
      <c r="U235" s="8"/>
      <c r="V235" s="8"/>
      <c r="W235" s="8"/>
      <c r="X235" s="8"/>
      <c r="Y235" s="8"/>
      <c r="Z235" s="8"/>
      <c r="AA235" s="20"/>
      <c r="AB235" s="8"/>
      <c r="AC235" s="8"/>
      <c r="AD235" s="8"/>
      <c r="AE235" s="8"/>
      <c r="AF235" s="8"/>
      <c r="AG235" s="8"/>
      <c r="AH235" s="8"/>
      <c r="AI235" s="8"/>
      <c r="AJ235" s="20"/>
      <c r="AK235" s="8"/>
      <c r="AL235" s="8"/>
      <c r="AM235" s="8"/>
      <c r="AN235" s="8"/>
      <c r="AO235" s="8"/>
      <c r="AP235" s="8"/>
      <c r="AQ235" s="8"/>
      <c r="AR235" s="8"/>
      <c r="AS235" s="20"/>
      <c r="AT235" s="8"/>
      <c r="AU235" s="8"/>
      <c r="AV235" s="8"/>
      <c r="AW235" s="8"/>
      <c r="AX235" s="8"/>
      <c r="AY235" s="8"/>
      <c r="AZ235" s="8"/>
      <c r="BA235" s="8"/>
      <c r="BB235" s="20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</row>
    <row r="236" spans="1:67">
      <c r="A236" s="8"/>
      <c r="B236" s="8"/>
      <c r="C236" s="8"/>
      <c r="D236" s="8"/>
      <c r="E236" s="8"/>
      <c r="F236" s="8"/>
      <c r="G236" s="8"/>
      <c r="H236" s="8"/>
      <c r="I236" s="14"/>
      <c r="J236" s="8"/>
      <c r="K236" s="8"/>
      <c r="L236" s="8"/>
      <c r="M236" s="8"/>
      <c r="N236" s="8"/>
      <c r="O236" s="8"/>
      <c r="P236" s="8"/>
      <c r="Q236" s="8"/>
      <c r="R236" s="20"/>
      <c r="S236" s="8"/>
      <c r="T236" s="8"/>
      <c r="U236" s="8"/>
      <c r="V236" s="8"/>
      <c r="W236" s="8"/>
      <c r="X236" s="8"/>
      <c r="Y236" s="8"/>
      <c r="Z236" s="8"/>
      <c r="AA236" s="20"/>
      <c r="AB236" s="8"/>
      <c r="AC236" s="8"/>
      <c r="AD236" s="8"/>
      <c r="AE236" s="8"/>
      <c r="AF236" s="8"/>
      <c r="AG236" s="8"/>
      <c r="AH236" s="8"/>
      <c r="AI236" s="8"/>
      <c r="AJ236" s="20"/>
      <c r="AK236" s="8"/>
      <c r="AL236" s="8"/>
      <c r="AM236" s="8"/>
      <c r="AN236" s="8"/>
      <c r="AO236" s="8"/>
      <c r="AP236" s="8"/>
      <c r="AQ236" s="8"/>
      <c r="AR236" s="8"/>
      <c r="AS236" s="20"/>
      <c r="AT236" s="8"/>
      <c r="AU236" s="8"/>
      <c r="AV236" s="8"/>
      <c r="AW236" s="8"/>
      <c r="AX236" s="8"/>
      <c r="AY236" s="8"/>
      <c r="AZ236" s="8"/>
      <c r="BA236" s="8"/>
      <c r="BB236" s="20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</row>
    <row r="237" spans="1:67">
      <c r="A237" s="8"/>
      <c r="B237" s="8"/>
      <c r="C237" s="8"/>
      <c r="D237" s="8"/>
      <c r="E237" s="8"/>
      <c r="F237" s="8"/>
      <c r="G237" s="8"/>
      <c r="H237" s="8"/>
      <c r="I237" s="14"/>
      <c r="J237" s="8"/>
      <c r="K237" s="8"/>
      <c r="L237" s="8"/>
      <c r="M237" s="8"/>
      <c r="N237" s="8"/>
      <c r="O237" s="8"/>
      <c r="P237" s="8"/>
      <c r="Q237" s="8"/>
      <c r="R237" s="20"/>
      <c r="S237" s="8"/>
      <c r="T237" s="8"/>
      <c r="U237" s="8"/>
      <c r="V237" s="8"/>
      <c r="W237" s="8"/>
      <c r="X237" s="8"/>
      <c r="Y237" s="8"/>
      <c r="Z237" s="8"/>
      <c r="AA237" s="20"/>
      <c r="AB237" s="8"/>
      <c r="AC237" s="8"/>
      <c r="AD237" s="8"/>
      <c r="AE237" s="8"/>
      <c r="AF237" s="8"/>
      <c r="AG237" s="8"/>
      <c r="AH237" s="8"/>
      <c r="AI237" s="8"/>
      <c r="AJ237" s="20"/>
      <c r="AK237" s="8"/>
      <c r="AL237" s="8"/>
      <c r="AM237" s="8"/>
      <c r="AN237" s="8"/>
      <c r="AO237" s="8"/>
      <c r="AP237" s="8"/>
      <c r="AQ237" s="8"/>
      <c r="AR237" s="8"/>
      <c r="AS237" s="20"/>
      <c r="AT237" s="8"/>
      <c r="AU237" s="8"/>
      <c r="AV237" s="8"/>
      <c r="AW237" s="8"/>
      <c r="AX237" s="8"/>
      <c r="AY237" s="8"/>
      <c r="AZ237" s="8"/>
      <c r="BA237" s="8"/>
      <c r="BB237" s="20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</row>
    <row r="238" spans="1:67">
      <c r="A238" s="8"/>
      <c r="B238" s="8"/>
      <c r="C238" s="8"/>
      <c r="D238" s="8"/>
      <c r="E238" s="8"/>
      <c r="F238" s="8"/>
      <c r="G238" s="8"/>
      <c r="H238" s="8"/>
      <c r="I238" s="14"/>
      <c r="J238" s="8"/>
      <c r="K238" s="8"/>
      <c r="L238" s="8"/>
      <c r="M238" s="8"/>
      <c r="N238" s="8"/>
      <c r="O238" s="8"/>
      <c r="P238" s="8"/>
      <c r="Q238" s="8"/>
      <c r="R238" s="20"/>
      <c r="S238" s="8"/>
      <c r="T238" s="8"/>
      <c r="U238" s="8"/>
      <c r="V238" s="8"/>
      <c r="W238" s="8"/>
      <c r="X238" s="8"/>
      <c r="Y238" s="8"/>
      <c r="Z238" s="8"/>
      <c r="AA238" s="20"/>
      <c r="AB238" s="8"/>
      <c r="AC238" s="8"/>
      <c r="AD238" s="8"/>
      <c r="AE238" s="8"/>
      <c r="AF238" s="8"/>
      <c r="AG238" s="8"/>
      <c r="AH238" s="8"/>
      <c r="AI238" s="8"/>
      <c r="AJ238" s="20"/>
      <c r="AK238" s="8"/>
      <c r="AL238" s="8"/>
      <c r="AM238" s="8"/>
      <c r="AN238" s="8"/>
      <c r="AO238" s="8"/>
      <c r="AP238" s="8"/>
      <c r="AQ238" s="8"/>
      <c r="AR238" s="8"/>
      <c r="AS238" s="20"/>
      <c r="AT238" s="8"/>
      <c r="AU238" s="8"/>
      <c r="AV238" s="8"/>
      <c r="AW238" s="8"/>
      <c r="AX238" s="8"/>
      <c r="AY238" s="8"/>
      <c r="AZ238" s="8"/>
      <c r="BA238" s="8"/>
      <c r="BB238" s="20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</row>
    <row r="239" spans="1:67">
      <c r="A239" s="8"/>
      <c r="B239" s="8"/>
      <c r="C239" s="8"/>
      <c r="D239" s="8"/>
      <c r="E239" s="8"/>
      <c r="F239" s="8"/>
      <c r="G239" s="8"/>
      <c r="H239" s="8"/>
      <c r="I239" s="14"/>
      <c r="J239" s="8"/>
      <c r="K239" s="8"/>
      <c r="L239" s="8"/>
      <c r="M239" s="8"/>
      <c r="N239" s="8"/>
      <c r="O239" s="8"/>
      <c r="P239" s="8"/>
      <c r="Q239" s="8"/>
      <c r="R239" s="20"/>
      <c r="S239" s="8"/>
      <c r="T239" s="8"/>
      <c r="U239" s="8"/>
      <c r="V239" s="8"/>
      <c r="W239" s="8"/>
      <c r="X239" s="8"/>
      <c r="Y239" s="8"/>
      <c r="Z239" s="8"/>
      <c r="AA239" s="20"/>
      <c r="AB239" s="8"/>
      <c r="AC239" s="8"/>
      <c r="AD239" s="8"/>
      <c r="AE239" s="8"/>
      <c r="AF239" s="8"/>
      <c r="AG239" s="8"/>
      <c r="AH239" s="8"/>
      <c r="AI239" s="8"/>
      <c r="AJ239" s="20"/>
      <c r="AK239" s="8"/>
      <c r="AL239" s="8"/>
      <c r="AM239" s="8"/>
      <c r="AN239" s="8"/>
      <c r="AO239" s="8"/>
      <c r="AP239" s="8"/>
      <c r="AQ239" s="8"/>
      <c r="AR239" s="8"/>
      <c r="AS239" s="20"/>
      <c r="AT239" s="8"/>
      <c r="AU239" s="8"/>
      <c r="AV239" s="8"/>
      <c r="AW239" s="8"/>
      <c r="AX239" s="8"/>
      <c r="AY239" s="8"/>
      <c r="AZ239" s="8"/>
      <c r="BA239" s="8"/>
      <c r="BB239" s="20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</row>
    <row r="240" spans="1:67">
      <c r="A240" s="8"/>
      <c r="B240" s="8"/>
      <c r="C240" s="8"/>
      <c r="D240" s="8"/>
      <c r="E240" s="8"/>
      <c r="F240" s="8"/>
      <c r="G240" s="8"/>
      <c r="H240" s="8"/>
      <c r="I240" s="14"/>
      <c r="J240" s="8"/>
      <c r="K240" s="8"/>
      <c r="L240" s="8"/>
      <c r="M240" s="8"/>
      <c r="N240" s="8"/>
      <c r="O240" s="8"/>
      <c r="P240" s="8"/>
      <c r="Q240" s="8"/>
      <c r="R240" s="20"/>
      <c r="S240" s="8"/>
      <c r="T240" s="8"/>
      <c r="U240" s="8"/>
      <c r="V240" s="8"/>
      <c r="W240" s="8"/>
      <c r="X240" s="8"/>
      <c r="Y240" s="8"/>
      <c r="Z240" s="8"/>
      <c r="AA240" s="20"/>
      <c r="AB240" s="8"/>
      <c r="AC240" s="8"/>
      <c r="AD240" s="8"/>
      <c r="AE240" s="8"/>
      <c r="AF240" s="8"/>
      <c r="AG240" s="8"/>
      <c r="AH240" s="8"/>
      <c r="AI240" s="8"/>
      <c r="AJ240" s="20"/>
      <c r="AK240" s="8"/>
      <c r="AL240" s="8"/>
      <c r="AM240" s="8"/>
      <c r="AN240" s="8"/>
      <c r="AO240" s="8"/>
      <c r="AP240" s="8"/>
      <c r="AQ240" s="8"/>
      <c r="AR240" s="8"/>
      <c r="AS240" s="20"/>
      <c r="AT240" s="8"/>
      <c r="AU240" s="8"/>
      <c r="AV240" s="8"/>
      <c r="AW240" s="8"/>
      <c r="AX240" s="8"/>
      <c r="AY240" s="8"/>
      <c r="AZ240" s="8"/>
      <c r="BA240" s="8"/>
      <c r="BB240" s="20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</row>
    <row r="241" spans="1:67">
      <c r="A241" s="8"/>
      <c r="B241" s="8"/>
      <c r="C241" s="8"/>
      <c r="D241" s="8"/>
      <c r="E241" s="8"/>
      <c r="F241" s="8"/>
      <c r="G241" s="8"/>
      <c r="H241" s="8"/>
      <c r="I241" s="14"/>
      <c r="J241" s="8"/>
      <c r="K241" s="8"/>
      <c r="L241" s="8"/>
      <c r="M241" s="8"/>
      <c r="N241" s="8"/>
      <c r="O241" s="8"/>
      <c r="P241" s="8"/>
      <c r="Q241" s="8"/>
      <c r="R241" s="20"/>
      <c r="S241" s="8"/>
      <c r="T241" s="8"/>
      <c r="U241" s="8"/>
      <c r="V241" s="8"/>
      <c r="W241" s="8"/>
      <c r="X241" s="8"/>
      <c r="Y241" s="8"/>
      <c r="Z241" s="8"/>
      <c r="AA241" s="20"/>
      <c r="AB241" s="8"/>
      <c r="AC241" s="8"/>
      <c r="AD241" s="8"/>
      <c r="AE241" s="8"/>
      <c r="AF241" s="8"/>
      <c r="AG241" s="8"/>
      <c r="AH241" s="8"/>
      <c r="AI241" s="8"/>
      <c r="AJ241" s="20"/>
      <c r="AK241" s="8"/>
      <c r="AL241" s="8"/>
      <c r="AM241" s="8"/>
      <c r="AN241" s="8"/>
      <c r="AO241" s="8"/>
      <c r="AP241" s="8"/>
      <c r="AQ241" s="8"/>
      <c r="AR241" s="8"/>
      <c r="AS241" s="20"/>
      <c r="AT241" s="8"/>
      <c r="AU241" s="8"/>
      <c r="AV241" s="8"/>
      <c r="AW241" s="8"/>
      <c r="AX241" s="8"/>
      <c r="AY241" s="8"/>
      <c r="AZ241" s="8"/>
      <c r="BA241" s="8"/>
      <c r="BB241" s="20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</row>
    <row r="242" spans="1:67">
      <c r="A242" s="8"/>
      <c r="B242" s="8"/>
      <c r="C242" s="8"/>
      <c r="D242" s="8"/>
      <c r="E242" s="8"/>
      <c r="F242" s="8"/>
      <c r="G242" s="8"/>
      <c r="H242" s="8"/>
      <c r="I242" s="14"/>
      <c r="J242" s="8"/>
      <c r="K242" s="8"/>
      <c r="L242" s="8"/>
      <c r="M242" s="8"/>
      <c r="N242" s="8"/>
      <c r="O242" s="8"/>
      <c r="P242" s="8"/>
      <c r="Q242" s="8"/>
      <c r="R242" s="20"/>
      <c r="S242" s="8"/>
      <c r="T242" s="8"/>
      <c r="U242" s="8"/>
      <c r="V242" s="8"/>
      <c r="W242" s="8"/>
      <c r="X242" s="8"/>
      <c r="Y242" s="8"/>
      <c r="Z242" s="8"/>
      <c r="AA242" s="20"/>
      <c r="AB242" s="8"/>
      <c r="AC242" s="8"/>
      <c r="AD242" s="8"/>
      <c r="AE242" s="8"/>
      <c r="AF242" s="8"/>
      <c r="AG242" s="8"/>
      <c r="AH242" s="8"/>
      <c r="AI242" s="8"/>
      <c r="AJ242" s="20"/>
      <c r="AK242" s="8"/>
      <c r="AL242" s="8"/>
      <c r="AM242" s="8"/>
      <c r="AN242" s="8"/>
      <c r="AO242" s="8"/>
      <c r="AP242" s="8"/>
      <c r="AQ242" s="8"/>
      <c r="AR242" s="8"/>
      <c r="AS242" s="20"/>
      <c r="AT242" s="8"/>
      <c r="AU242" s="8"/>
      <c r="AV242" s="8"/>
      <c r="AW242" s="8"/>
      <c r="AX242" s="8"/>
      <c r="AY242" s="8"/>
      <c r="AZ242" s="8"/>
      <c r="BA242" s="8"/>
      <c r="BB242" s="20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</row>
    <row r="243" spans="1:67">
      <c r="A243" s="8"/>
      <c r="B243" s="8"/>
      <c r="C243" s="8"/>
      <c r="D243" s="8"/>
      <c r="E243" s="8"/>
      <c r="F243" s="8"/>
      <c r="G243" s="8"/>
      <c r="H243" s="8"/>
      <c r="I243" s="14"/>
      <c r="J243" s="9"/>
      <c r="K243" s="8"/>
      <c r="L243" s="8"/>
      <c r="M243" s="8"/>
      <c r="N243" s="8"/>
      <c r="O243" s="8"/>
      <c r="P243" s="8"/>
      <c r="Q243" s="8"/>
      <c r="R243" s="20"/>
      <c r="S243" s="8"/>
      <c r="T243" s="8"/>
      <c r="U243" s="8"/>
      <c r="V243" s="8"/>
      <c r="W243" s="8"/>
      <c r="X243" s="8"/>
      <c r="Y243" s="8"/>
      <c r="Z243" s="8"/>
      <c r="AA243" s="20"/>
      <c r="AB243" s="8"/>
      <c r="AC243" s="8"/>
      <c r="AD243" s="8"/>
      <c r="AE243" s="8"/>
      <c r="AF243" s="8"/>
      <c r="AG243" s="8"/>
      <c r="AH243" s="8"/>
      <c r="AI243" s="8"/>
      <c r="AJ243" s="20"/>
      <c r="AK243" s="8"/>
      <c r="AL243" s="8"/>
      <c r="AM243" s="8"/>
      <c r="AN243" s="8"/>
      <c r="AO243" s="8"/>
      <c r="AP243" s="8"/>
      <c r="AQ243" s="8"/>
      <c r="AR243" s="8"/>
      <c r="AS243" s="20"/>
      <c r="AT243" s="8"/>
      <c r="AU243" s="8"/>
      <c r="AV243" s="8"/>
      <c r="AW243" s="8"/>
      <c r="AX243" s="8"/>
      <c r="AY243" s="8"/>
      <c r="AZ243" s="8"/>
      <c r="BA243" s="8"/>
      <c r="BB243" s="20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</row>
    <row r="244" spans="1:67">
      <c r="A244" s="9"/>
      <c r="B244" s="8"/>
      <c r="C244" s="8"/>
      <c r="D244" s="8"/>
      <c r="E244" s="8"/>
      <c r="F244" s="8"/>
      <c r="G244" s="8"/>
      <c r="H244" s="8"/>
      <c r="I244" s="14"/>
      <c r="J244" s="8"/>
      <c r="K244" s="8"/>
      <c r="L244" s="8"/>
      <c r="M244" s="8"/>
      <c r="N244" s="8"/>
      <c r="O244" s="8"/>
      <c r="P244" s="8"/>
      <c r="Q244" s="8"/>
      <c r="R244" s="20"/>
      <c r="S244" s="8"/>
      <c r="T244" s="8"/>
      <c r="U244" s="8"/>
      <c r="V244" s="8"/>
      <c r="W244" s="8"/>
      <c r="X244" s="8"/>
      <c r="Y244" s="8"/>
      <c r="Z244" s="8"/>
      <c r="AA244" s="20"/>
      <c r="AB244" s="8"/>
      <c r="AC244" s="8"/>
      <c r="AD244" s="8"/>
      <c r="AE244" s="8"/>
      <c r="AF244" s="8"/>
      <c r="AG244" s="8"/>
      <c r="AH244" s="8"/>
      <c r="AI244" s="8"/>
      <c r="AJ244" s="20"/>
      <c r="AK244" s="8"/>
      <c r="AL244" s="8"/>
      <c r="AM244" s="8"/>
      <c r="AN244" s="8"/>
      <c r="AO244" s="8"/>
      <c r="AP244" s="8"/>
      <c r="AQ244" s="8"/>
      <c r="AR244" s="8"/>
      <c r="AS244" s="20"/>
      <c r="AT244" s="8"/>
      <c r="AU244" s="8"/>
      <c r="AV244" s="8"/>
      <c r="AW244" s="8"/>
      <c r="AX244" s="8"/>
      <c r="AY244" s="8"/>
      <c r="AZ244" s="8"/>
      <c r="BA244" s="8"/>
      <c r="BB244" s="20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</row>
    <row r="245" spans="1:67">
      <c r="A245" s="9"/>
      <c r="B245" s="8"/>
      <c r="C245" s="8"/>
      <c r="D245" s="8"/>
      <c r="E245" s="8"/>
      <c r="F245" s="8"/>
      <c r="G245" s="8"/>
      <c r="H245" s="8"/>
      <c r="I245" s="14"/>
      <c r="J245" s="8"/>
      <c r="K245" s="8"/>
      <c r="L245" s="8"/>
      <c r="M245" s="8"/>
      <c r="N245" s="8"/>
      <c r="O245" s="8"/>
      <c r="P245" s="8"/>
      <c r="Q245" s="8"/>
      <c r="R245" s="20"/>
      <c r="S245" s="8"/>
      <c r="T245" s="8"/>
      <c r="U245" s="8"/>
      <c r="V245" s="8"/>
      <c r="W245" s="8"/>
      <c r="X245" s="8"/>
      <c r="Y245" s="8"/>
      <c r="Z245" s="8"/>
      <c r="AA245" s="20"/>
      <c r="AB245" s="8"/>
      <c r="AC245" s="8"/>
      <c r="AD245" s="8"/>
      <c r="AE245" s="8"/>
      <c r="AF245" s="8"/>
      <c r="AG245" s="8"/>
      <c r="AH245" s="8"/>
      <c r="AI245" s="8"/>
      <c r="AJ245" s="20"/>
      <c r="AK245" s="8"/>
      <c r="AL245" s="8"/>
      <c r="AM245" s="8"/>
      <c r="AN245" s="8"/>
      <c r="AO245" s="8"/>
      <c r="AP245" s="8"/>
      <c r="AQ245" s="8"/>
      <c r="AR245" s="8"/>
      <c r="AS245" s="20"/>
      <c r="AT245" s="8"/>
      <c r="AU245" s="8"/>
      <c r="AV245" s="8"/>
      <c r="AW245" s="8"/>
      <c r="AX245" s="8"/>
      <c r="AY245" s="8"/>
      <c r="AZ245" s="8"/>
      <c r="BA245" s="8"/>
      <c r="BB245" s="20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</row>
    <row r="246" spans="1:67">
      <c r="A246" s="8"/>
      <c r="B246" s="8"/>
      <c r="C246" s="8"/>
      <c r="D246" s="8"/>
      <c r="E246" s="8"/>
      <c r="F246" s="8"/>
      <c r="G246" s="8"/>
      <c r="H246" s="8"/>
      <c r="I246" s="14"/>
      <c r="J246" s="8"/>
      <c r="K246" s="8"/>
      <c r="L246" s="8"/>
      <c r="M246" s="8"/>
      <c r="N246" s="8"/>
      <c r="O246" s="8"/>
      <c r="P246" s="8"/>
      <c r="Q246" s="8"/>
      <c r="R246" s="20"/>
      <c r="S246" s="8"/>
      <c r="T246" s="8"/>
      <c r="U246" s="8"/>
      <c r="V246" s="8"/>
      <c r="W246" s="8"/>
      <c r="X246" s="8"/>
      <c r="Y246" s="8"/>
      <c r="Z246" s="8"/>
      <c r="AA246" s="20"/>
      <c r="AB246" s="8"/>
      <c r="AC246" s="8"/>
      <c r="AD246" s="8"/>
      <c r="AE246" s="8"/>
      <c r="AF246" s="8"/>
      <c r="AG246" s="8"/>
      <c r="AH246" s="8"/>
      <c r="AI246" s="8"/>
      <c r="AJ246" s="20"/>
      <c r="AK246" s="8"/>
      <c r="AL246" s="8"/>
      <c r="AM246" s="8"/>
      <c r="AN246" s="8"/>
      <c r="AO246" s="8"/>
      <c r="AP246" s="8"/>
      <c r="AQ246" s="8"/>
      <c r="AR246" s="8"/>
      <c r="AS246" s="20"/>
      <c r="AT246" s="8"/>
      <c r="AU246" s="8"/>
      <c r="AV246" s="8"/>
      <c r="AW246" s="8"/>
      <c r="AX246" s="8"/>
      <c r="AY246" s="8"/>
      <c r="AZ246" s="8"/>
      <c r="BA246" s="8"/>
      <c r="BB246" s="20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</row>
    <row r="247" spans="1:67">
      <c r="A247" s="8"/>
      <c r="B247" s="8"/>
      <c r="C247" s="8"/>
      <c r="D247" s="8"/>
      <c r="E247" s="8"/>
      <c r="F247" s="8"/>
      <c r="G247" s="8"/>
      <c r="H247" s="8"/>
      <c r="I247" s="14"/>
      <c r="J247" s="8"/>
      <c r="K247" s="8"/>
      <c r="L247" s="8"/>
      <c r="M247" s="8"/>
      <c r="N247" s="8"/>
      <c r="O247" s="8"/>
      <c r="P247" s="8"/>
      <c r="Q247" s="8"/>
      <c r="R247" s="20"/>
      <c r="S247" s="8"/>
      <c r="T247" s="8"/>
      <c r="U247" s="8"/>
      <c r="V247" s="8"/>
      <c r="W247" s="8"/>
      <c r="X247" s="8"/>
      <c r="Y247" s="8"/>
      <c r="Z247" s="8"/>
      <c r="AA247" s="20"/>
      <c r="AB247" s="8"/>
      <c r="AC247" s="8"/>
      <c r="AD247" s="8"/>
      <c r="AE247" s="8"/>
      <c r="AF247" s="8"/>
      <c r="AG247" s="8"/>
      <c r="AH247" s="8"/>
      <c r="AI247" s="8"/>
      <c r="AJ247" s="20"/>
      <c r="AK247" s="8"/>
      <c r="AL247" s="8"/>
      <c r="AM247" s="8"/>
      <c r="AN247" s="8"/>
      <c r="AO247" s="8"/>
      <c r="AP247" s="8"/>
      <c r="AQ247" s="8"/>
      <c r="AR247" s="8"/>
      <c r="AS247" s="20"/>
      <c r="AT247" s="8"/>
      <c r="AU247" s="8"/>
      <c r="AV247" s="8"/>
      <c r="AW247" s="8"/>
      <c r="AX247" s="8"/>
      <c r="AY247" s="8"/>
      <c r="AZ247" s="8"/>
      <c r="BA247" s="8"/>
      <c r="BB247" s="20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</row>
    <row r="248" spans="1:67">
      <c r="A248" s="8"/>
      <c r="B248" s="8"/>
      <c r="C248" s="8"/>
      <c r="D248" s="8"/>
      <c r="E248" s="8"/>
      <c r="F248" s="8"/>
      <c r="G248" s="8"/>
      <c r="H248" s="8"/>
      <c r="I248" s="14"/>
      <c r="J248" s="8"/>
      <c r="K248" s="8"/>
      <c r="L248" s="8"/>
      <c r="M248" s="8"/>
      <c r="N248" s="8"/>
      <c r="O248" s="8"/>
      <c r="P248" s="8"/>
      <c r="Q248" s="8"/>
      <c r="R248" s="20"/>
      <c r="S248" s="8"/>
      <c r="T248" s="8"/>
      <c r="U248" s="8"/>
      <c r="V248" s="8"/>
      <c r="W248" s="8"/>
      <c r="X248" s="8"/>
      <c r="Y248" s="8"/>
      <c r="Z248" s="8"/>
      <c r="AA248" s="20"/>
      <c r="AB248" s="8"/>
      <c r="AC248" s="8"/>
      <c r="AD248" s="8"/>
      <c r="AE248" s="8"/>
      <c r="AF248" s="8"/>
      <c r="AG248" s="8"/>
      <c r="AH248" s="8"/>
      <c r="AI248" s="8"/>
      <c r="AJ248" s="20"/>
      <c r="AK248" s="8"/>
      <c r="AL248" s="8"/>
      <c r="AM248" s="8"/>
      <c r="AN248" s="8"/>
      <c r="AO248" s="8"/>
      <c r="AP248" s="8"/>
      <c r="AQ248" s="8"/>
      <c r="AR248" s="8"/>
      <c r="AS248" s="20"/>
      <c r="AT248" s="8"/>
      <c r="AU248" s="8"/>
      <c r="AV248" s="8"/>
      <c r="AW248" s="8"/>
      <c r="AX248" s="8"/>
      <c r="AY248" s="8"/>
      <c r="AZ248" s="8"/>
      <c r="BA248" s="8"/>
      <c r="BB248" s="20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</row>
    <row r="249" spans="1:67">
      <c r="A249" s="8"/>
      <c r="B249" s="8"/>
      <c r="C249" s="8"/>
      <c r="D249" s="8"/>
      <c r="E249" s="8"/>
      <c r="F249" s="8"/>
      <c r="G249" s="8"/>
      <c r="H249" s="8"/>
      <c r="I249" s="14"/>
      <c r="J249" s="8"/>
      <c r="K249" s="8"/>
      <c r="L249" s="8"/>
      <c r="M249" s="8"/>
      <c r="N249" s="8"/>
      <c r="O249" s="8"/>
      <c r="P249" s="8"/>
      <c r="Q249" s="8"/>
      <c r="R249" s="20"/>
      <c r="S249" s="8"/>
      <c r="T249" s="8"/>
      <c r="U249" s="8"/>
      <c r="V249" s="8"/>
      <c r="W249" s="8"/>
      <c r="X249" s="8"/>
      <c r="Y249" s="8"/>
      <c r="Z249" s="8"/>
      <c r="AA249" s="20"/>
      <c r="AB249" s="8"/>
      <c r="AC249" s="8"/>
      <c r="AD249" s="8"/>
      <c r="AE249" s="8"/>
      <c r="AF249" s="8"/>
      <c r="AG249" s="8"/>
      <c r="AH249" s="8"/>
      <c r="AI249" s="8"/>
      <c r="AJ249" s="20"/>
      <c r="AK249" s="8"/>
      <c r="AL249" s="8"/>
      <c r="AM249" s="8"/>
      <c r="AN249" s="8"/>
      <c r="AO249" s="8"/>
      <c r="AP249" s="8"/>
      <c r="AQ249" s="8"/>
      <c r="AR249" s="8"/>
      <c r="AS249" s="20"/>
      <c r="AT249" s="8"/>
      <c r="AU249" s="8"/>
      <c r="AV249" s="8"/>
      <c r="AW249" s="8"/>
      <c r="AX249" s="8"/>
      <c r="AY249" s="8"/>
      <c r="AZ249" s="8"/>
      <c r="BA249" s="8"/>
      <c r="BB249" s="20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</row>
    <row r="250" spans="1:67">
      <c r="A250" s="8"/>
      <c r="B250" s="8"/>
      <c r="C250" s="8"/>
      <c r="D250" s="8"/>
      <c r="E250" s="8"/>
      <c r="F250" s="8"/>
      <c r="G250" s="8"/>
      <c r="H250" s="8"/>
      <c r="I250" s="14"/>
      <c r="J250" s="8"/>
      <c r="K250" s="8"/>
      <c r="L250" s="8"/>
      <c r="M250" s="8"/>
      <c r="N250" s="8"/>
      <c r="O250" s="8"/>
      <c r="P250" s="8"/>
      <c r="Q250" s="8"/>
      <c r="R250" s="20"/>
      <c r="S250" s="8"/>
      <c r="T250" s="8"/>
      <c r="U250" s="8"/>
      <c r="V250" s="8"/>
      <c r="W250" s="8"/>
      <c r="X250" s="8"/>
      <c r="Y250" s="8"/>
      <c r="Z250" s="8"/>
      <c r="AA250" s="20"/>
      <c r="AB250" s="8"/>
      <c r="AC250" s="8"/>
      <c r="AD250" s="8"/>
      <c r="AE250" s="8"/>
      <c r="AF250" s="8"/>
      <c r="AG250" s="8"/>
      <c r="AH250" s="8"/>
      <c r="AI250" s="8"/>
      <c r="AJ250" s="20"/>
      <c r="AK250" s="8"/>
      <c r="AL250" s="8"/>
      <c r="AM250" s="8"/>
      <c r="AN250" s="8"/>
      <c r="AO250" s="8"/>
      <c r="AP250" s="8"/>
      <c r="AQ250" s="8"/>
      <c r="AR250" s="8"/>
      <c r="AS250" s="20"/>
      <c r="AT250" s="8"/>
      <c r="AU250" s="8"/>
      <c r="AV250" s="8"/>
      <c r="AW250" s="8"/>
      <c r="AX250" s="8"/>
      <c r="AY250" s="8"/>
      <c r="AZ250" s="8"/>
      <c r="BA250" s="8"/>
      <c r="BB250" s="20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</row>
    <row r="251" spans="1:67">
      <c r="A251" s="8"/>
      <c r="B251" s="8"/>
      <c r="C251" s="8"/>
      <c r="D251" s="8"/>
      <c r="E251" s="8"/>
      <c r="F251" s="8"/>
      <c r="G251" s="8"/>
      <c r="H251" s="8"/>
      <c r="I251" s="14"/>
      <c r="J251" s="8"/>
      <c r="K251" s="8"/>
      <c r="L251" s="8"/>
      <c r="M251" s="8"/>
      <c r="N251" s="8"/>
      <c r="O251" s="8"/>
      <c r="P251" s="8"/>
      <c r="Q251" s="8"/>
      <c r="R251" s="20"/>
      <c r="S251" s="8"/>
      <c r="T251" s="8"/>
      <c r="U251" s="8"/>
      <c r="V251" s="8"/>
      <c r="W251" s="8"/>
      <c r="X251" s="8"/>
      <c r="Y251" s="8"/>
      <c r="Z251" s="8"/>
      <c r="AA251" s="20"/>
      <c r="AB251" s="8"/>
      <c r="AC251" s="8"/>
      <c r="AD251" s="8"/>
      <c r="AE251" s="8"/>
      <c r="AF251" s="8"/>
      <c r="AG251" s="8"/>
      <c r="AH251" s="8"/>
      <c r="AI251" s="8"/>
      <c r="AJ251" s="20"/>
      <c r="AK251" s="8"/>
      <c r="AL251" s="8"/>
      <c r="AM251" s="8"/>
      <c r="AN251" s="8"/>
      <c r="AO251" s="8"/>
      <c r="AP251" s="8"/>
      <c r="AQ251" s="8"/>
      <c r="AR251" s="8"/>
      <c r="AS251" s="20"/>
      <c r="AT251" s="8"/>
      <c r="AU251" s="8"/>
      <c r="AV251" s="8"/>
      <c r="AW251" s="8"/>
      <c r="AX251" s="8"/>
      <c r="AY251" s="8"/>
      <c r="AZ251" s="8"/>
      <c r="BA251" s="8"/>
      <c r="BB251" s="20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</row>
    <row r="252" spans="1:67">
      <c r="A252" s="8"/>
      <c r="B252" s="8"/>
      <c r="C252" s="8"/>
      <c r="D252" s="8"/>
      <c r="E252" s="8"/>
      <c r="F252" s="8"/>
      <c r="G252" s="8"/>
      <c r="H252" s="8"/>
      <c r="I252" s="14"/>
      <c r="J252" s="8"/>
      <c r="K252" s="8"/>
      <c r="L252" s="8"/>
      <c r="M252" s="8"/>
      <c r="N252" s="8"/>
      <c r="O252" s="8"/>
      <c r="P252" s="8"/>
      <c r="Q252" s="8"/>
      <c r="R252" s="20"/>
      <c r="S252" s="8"/>
      <c r="T252" s="8"/>
      <c r="U252" s="8"/>
      <c r="V252" s="8"/>
      <c r="W252" s="8"/>
      <c r="X252" s="8"/>
      <c r="Y252" s="8"/>
      <c r="Z252" s="8"/>
      <c r="AA252" s="20"/>
      <c r="AB252" s="8"/>
      <c r="AC252" s="8"/>
      <c r="AD252" s="8"/>
      <c r="AE252" s="8"/>
      <c r="AF252" s="8"/>
      <c r="AG252" s="8"/>
      <c r="AH252" s="8"/>
      <c r="AI252" s="8"/>
      <c r="AJ252" s="20"/>
      <c r="AK252" s="8"/>
      <c r="AL252" s="8"/>
      <c r="AM252" s="8"/>
      <c r="AN252" s="8"/>
      <c r="AO252" s="8"/>
      <c r="AP252" s="8"/>
      <c r="AQ252" s="8"/>
      <c r="AR252" s="8"/>
      <c r="AS252" s="20"/>
      <c r="AT252" s="8"/>
      <c r="AU252" s="8"/>
      <c r="AV252" s="8"/>
      <c r="AW252" s="8"/>
      <c r="AX252" s="8"/>
      <c r="AY252" s="8"/>
      <c r="AZ252" s="8"/>
      <c r="BA252" s="8"/>
      <c r="BB252" s="20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D9121-366E-E341-ACA9-28FFF73C4B50}">
  <dimension ref="A1:BN247"/>
  <sheetViews>
    <sheetView topLeftCell="E25" zoomScale="63" workbookViewId="0">
      <selection activeCell="L61" sqref="L61"/>
    </sheetView>
  </sheetViews>
  <sheetFormatPr baseColWidth="10" defaultRowHeight="16"/>
  <cols>
    <col min="1" max="1" width="10.83203125" style="2"/>
    <col min="2" max="2" width="16" style="2" customWidth="1"/>
    <col min="3" max="3" width="18.83203125" style="2" bestFit="1" customWidth="1"/>
    <col min="4" max="5" width="18.83203125" style="2" customWidth="1"/>
    <col min="6" max="6" width="10.83203125" style="2"/>
    <col min="7" max="7" width="11.6640625" style="2" bestFit="1" customWidth="1"/>
    <col min="8" max="8" width="13.83203125" style="2" customWidth="1"/>
    <col min="9" max="9" width="13.83203125" style="48" customWidth="1"/>
    <col min="10" max="11" width="10.83203125" style="2"/>
    <col min="12" max="14" width="21.83203125" style="2" customWidth="1"/>
    <col min="15" max="15" width="10.83203125" style="2"/>
    <col min="16" max="16" width="11.6640625" style="2" bestFit="1" customWidth="1"/>
    <col min="17" max="17" width="19.83203125" style="2" customWidth="1"/>
    <col min="18" max="18" width="19.83203125" style="48" customWidth="1"/>
    <col min="19" max="20" width="10.83203125" style="2"/>
    <col min="21" max="21" width="17.1640625" style="2" bestFit="1" customWidth="1"/>
    <col min="22" max="23" width="17.1640625" style="2" customWidth="1"/>
    <col min="24" max="24" width="10.83203125" style="2"/>
    <col min="25" max="25" width="14.5" style="2" customWidth="1"/>
    <col min="26" max="26" width="14.5" style="2" bestFit="1" customWidth="1"/>
    <col min="27" max="27" width="13.5" style="48" customWidth="1"/>
    <col min="28" max="28" width="11" style="2" bestFit="1" customWidth="1"/>
    <col min="29" max="29" width="10.83203125" style="2"/>
    <col min="30" max="30" width="13.5" style="2" bestFit="1" customWidth="1"/>
    <col min="31" max="32" width="13.5" style="2" customWidth="1"/>
    <col min="33" max="33" width="11" style="2" bestFit="1" customWidth="1"/>
    <col min="34" max="34" width="11.83203125" style="2" bestFit="1" customWidth="1"/>
    <col min="35" max="35" width="15" style="2" customWidth="1"/>
    <col min="36" max="36" width="15" style="48" customWidth="1"/>
    <col min="37" max="37" width="11" style="2" bestFit="1" customWidth="1"/>
    <col min="38" max="38" width="10.83203125" style="2"/>
    <col min="39" max="39" width="14.83203125" style="2" bestFit="1" customWidth="1"/>
    <col min="40" max="41" width="14.83203125" style="2" customWidth="1"/>
    <col min="42" max="42" width="11" style="2" bestFit="1" customWidth="1"/>
    <col min="43" max="43" width="11.83203125" style="2" bestFit="1" customWidth="1"/>
    <col min="44" max="44" width="15.33203125" style="2" customWidth="1"/>
    <col min="45" max="45" width="15.33203125" style="48" customWidth="1"/>
    <col min="46" max="46" width="11" style="2" bestFit="1" customWidth="1"/>
    <col min="47" max="47" width="12.33203125" style="2" bestFit="1" customWidth="1"/>
    <col min="48" max="48" width="14.6640625" style="2" bestFit="1" customWidth="1"/>
    <col min="49" max="50" width="14.6640625" style="2" customWidth="1"/>
    <col min="51" max="51" width="11" style="2" bestFit="1" customWidth="1"/>
    <col min="52" max="52" width="11.6640625" style="2" bestFit="1" customWidth="1"/>
    <col min="53" max="53" width="14.5" style="2" customWidth="1"/>
    <col min="54" max="54" width="14.5" style="48" customWidth="1"/>
    <col min="55" max="55" width="11" style="2" bestFit="1" customWidth="1"/>
    <col min="56" max="58" width="14.5" style="2" customWidth="1"/>
    <col min="59" max="59" width="13.1640625" style="2" bestFit="1" customWidth="1"/>
    <col min="60" max="60" width="11" style="2" bestFit="1" customWidth="1"/>
    <col min="61" max="61" width="11.6640625" style="2" bestFit="1" customWidth="1"/>
    <col min="62" max="62" width="14.5" style="2" bestFit="1" customWidth="1"/>
    <col min="63" max="16384" width="10.83203125" style="2"/>
  </cols>
  <sheetData>
    <row r="1" spans="1:62" s="45" customFormat="1" ht="32">
      <c r="A1" s="58" t="s">
        <v>21</v>
      </c>
      <c r="B1" s="58" t="s">
        <v>22</v>
      </c>
      <c r="C1" s="59" t="s">
        <v>23</v>
      </c>
      <c r="D1" s="59" t="s">
        <v>912</v>
      </c>
      <c r="E1" s="59" t="s">
        <v>913</v>
      </c>
      <c r="F1" s="58" t="s">
        <v>24</v>
      </c>
      <c r="G1" s="58" t="s">
        <v>25</v>
      </c>
      <c r="H1" s="58" t="s">
        <v>26</v>
      </c>
      <c r="I1" s="47"/>
      <c r="J1" s="41" t="s">
        <v>21</v>
      </c>
      <c r="K1" s="41" t="s">
        <v>22</v>
      </c>
      <c r="L1" s="28" t="s">
        <v>23</v>
      </c>
      <c r="M1" s="28" t="s">
        <v>912</v>
      </c>
      <c r="N1" s="28" t="s">
        <v>913</v>
      </c>
      <c r="O1" s="41" t="s">
        <v>24</v>
      </c>
      <c r="P1" s="41" t="s">
        <v>25</v>
      </c>
      <c r="Q1" s="41" t="s">
        <v>26</v>
      </c>
      <c r="R1" s="47"/>
      <c r="S1" s="43" t="s">
        <v>21</v>
      </c>
      <c r="T1" s="43" t="s">
        <v>22</v>
      </c>
      <c r="U1" s="29" t="s">
        <v>23</v>
      </c>
      <c r="V1" s="29" t="s">
        <v>912</v>
      </c>
      <c r="W1" s="29" t="s">
        <v>913</v>
      </c>
      <c r="X1" s="43" t="s">
        <v>24</v>
      </c>
      <c r="Y1" s="43" t="s">
        <v>25</v>
      </c>
      <c r="Z1" s="43" t="s">
        <v>26</v>
      </c>
      <c r="AA1" s="47"/>
      <c r="AB1" s="40" t="s">
        <v>21</v>
      </c>
      <c r="AC1" s="40" t="s">
        <v>22</v>
      </c>
      <c r="AD1" s="30" t="s">
        <v>23</v>
      </c>
      <c r="AE1" s="30" t="s">
        <v>912</v>
      </c>
      <c r="AF1" s="30" t="s">
        <v>913</v>
      </c>
      <c r="AG1" s="40" t="s">
        <v>24</v>
      </c>
      <c r="AH1" s="40" t="s">
        <v>25</v>
      </c>
      <c r="AI1" s="40" t="s">
        <v>26</v>
      </c>
      <c r="AJ1" s="47"/>
      <c r="AK1" s="42" t="s">
        <v>21</v>
      </c>
      <c r="AL1" s="42" t="s">
        <v>22</v>
      </c>
      <c r="AM1" s="27" t="s">
        <v>23</v>
      </c>
      <c r="AN1" s="27" t="s">
        <v>912</v>
      </c>
      <c r="AO1" s="27" t="s">
        <v>913</v>
      </c>
      <c r="AP1" s="42" t="s">
        <v>24</v>
      </c>
      <c r="AQ1" s="42" t="s">
        <v>25</v>
      </c>
      <c r="AR1" s="42" t="s">
        <v>26</v>
      </c>
      <c r="AS1" s="47"/>
      <c r="AT1" s="60" t="s">
        <v>21</v>
      </c>
      <c r="AU1" s="60" t="s">
        <v>22</v>
      </c>
      <c r="AV1" s="61" t="s">
        <v>23</v>
      </c>
      <c r="AW1" s="61" t="s">
        <v>912</v>
      </c>
      <c r="AX1" s="61" t="s">
        <v>913</v>
      </c>
      <c r="AY1" s="60" t="s">
        <v>24</v>
      </c>
      <c r="AZ1" s="60" t="s">
        <v>25</v>
      </c>
      <c r="BA1" s="60" t="s">
        <v>26</v>
      </c>
      <c r="BB1" s="51"/>
      <c r="BC1" s="62" t="s">
        <v>21</v>
      </c>
      <c r="BD1" s="62" t="s">
        <v>22</v>
      </c>
      <c r="BE1" s="33" t="s">
        <v>23</v>
      </c>
      <c r="BF1" s="33" t="s">
        <v>912</v>
      </c>
      <c r="BG1" s="33" t="s">
        <v>913</v>
      </c>
      <c r="BH1" s="62" t="s">
        <v>24</v>
      </c>
      <c r="BI1" s="62" t="s">
        <v>25</v>
      </c>
      <c r="BJ1" s="62" t="s">
        <v>26</v>
      </c>
    </row>
    <row r="2" spans="1:62">
      <c r="A2" s="55">
        <v>2014</v>
      </c>
      <c r="B2" s="55" t="s">
        <v>915</v>
      </c>
      <c r="C2" s="55"/>
      <c r="D2" s="55"/>
      <c r="E2" s="55"/>
      <c r="F2" s="55">
        <f>SUM(G2:H2)</f>
        <v>2553</v>
      </c>
      <c r="G2" s="55">
        <v>2297</v>
      </c>
      <c r="H2" s="55">
        <v>256</v>
      </c>
      <c r="J2" s="55">
        <v>2015</v>
      </c>
      <c r="K2" s="55" t="s">
        <v>916</v>
      </c>
      <c r="L2" s="55"/>
      <c r="M2" s="55"/>
      <c r="N2" s="55"/>
      <c r="O2" s="55">
        <f>SUM(P2:Q2)</f>
        <v>20</v>
      </c>
      <c r="P2" s="55">
        <v>7</v>
      </c>
      <c r="Q2" s="55">
        <v>13</v>
      </c>
      <c r="S2" s="55">
        <v>2016</v>
      </c>
      <c r="T2" s="55" t="s">
        <v>917</v>
      </c>
      <c r="U2" s="55"/>
      <c r="V2" s="55"/>
      <c r="W2" s="55"/>
      <c r="X2" s="55">
        <f>SUM(Y2:Z2)</f>
        <v>418</v>
      </c>
      <c r="Y2" s="55">
        <v>202</v>
      </c>
      <c r="Z2" s="55">
        <v>216</v>
      </c>
      <c r="AB2" s="55">
        <v>2017</v>
      </c>
      <c r="AC2" s="55" t="s">
        <v>918</v>
      </c>
      <c r="AD2" s="55"/>
      <c r="AE2" s="55"/>
      <c r="AF2" s="55"/>
      <c r="AG2" s="55">
        <f>SUM(AH2:AI2)</f>
        <v>366</v>
      </c>
      <c r="AH2" s="55">
        <v>221</v>
      </c>
      <c r="AI2" s="55">
        <v>145</v>
      </c>
      <c r="AK2" s="55">
        <v>2018</v>
      </c>
      <c r="AL2" s="55" t="s">
        <v>919</v>
      </c>
      <c r="AM2" s="55"/>
      <c r="AN2" s="55"/>
      <c r="AO2" s="55"/>
      <c r="AP2" s="55">
        <f>SUM(AQ2:AR2)</f>
        <v>36</v>
      </c>
      <c r="AQ2" s="55">
        <v>17</v>
      </c>
      <c r="AR2" s="55">
        <v>19</v>
      </c>
      <c r="AT2" s="12">
        <v>2019</v>
      </c>
      <c r="AU2" s="12" t="s">
        <v>920</v>
      </c>
      <c r="AV2" s="12" t="s">
        <v>921</v>
      </c>
      <c r="AW2" s="12"/>
      <c r="AX2" s="12"/>
      <c r="AY2" s="12">
        <v>78</v>
      </c>
      <c r="AZ2" s="12">
        <v>78</v>
      </c>
      <c r="BA2" s="12"/>
      <c r="BB2" s="49"/>
      <c r="BC2" s="55">
        <v>2020</v>
      </c>
      <c r="BD2" s="55" t="s">
        <v>922</v>
      </c>
      <c r="BE2" s="55"/>
      <c r="BF2" s="55"/>
      <c r="BG2" s="55"/>
      <c r="BH2" s="55">
        <f>SUM(BI2:BJ2)</f>
        <v>32</v>
      </c>
      <c r="BI2" s="55">
        <v>26</v>
      </c>
      <c r="BJ2" s="55">
        <v>6</v>
      </c>
    </row>
    <row r="3" spans="1:62">
      <c r="A3" s="55">
        <v>2014</v>
      </c>
      <c r="B3" s="55" t="s">
        <v>923</v>
      </c>
      <c r="C3" s="55"/>
      <c r="D3" s="55"/>
      <c r="E3" s="55"/>
      <c r="F3" s="55">
        <f t="shared" ref="F3:F66" si="0">SUM(G3:H3)</f>
        <v>52</v>
      </c>
      <c r="G3" s="55">
        <v>27</v>
      </c>
      <c r="H3" s="55">
        <v>25</v>
      </c>
      <c r="J3" s="55">
        <v>2015</v>
      </c>
      <c r="K3" s="55" t="s">
        <v>924</v>
      </c>
      <c r="L3" s="55"/>
      <c r="M3" s="55"/>
      <c r="N3" s="55"/>
      <c r="O3" s="55">
        <f t="shared" ref="O3:O66" si="1">SUM(P3:Q3)</f>
        <v>28</v>
      </c>
      <c r="P3" s="55">
        <v>10</v>
      </c>
      <c r="Q3" s="55">
        <v>18</v>
      </c>
      <c r="S3" s="55">
        <v>2016</v>
      </c>
      <c r="T3" s="55" t="s">
        <v>925</v>
      </c>
      <c r="U3" s="55"/>
      <c r="V3" s="55"/>
      <c r="W3" s="55"/>
      <c r="X3" s="55">
        <f t="shared" ref="X3:X66" si="2">SUM(Y3:Z3)</f>
        <v>1188</v>
      </c>
      <c r="Y3" s="55">
        <v>321</v>
      </c>
      <c r="Z3" s="55">
        <v>867</v>
      </c>
      <c r="AB3" s="55">
        <v>2017</v>
      </c>
      <c r="AC3" s="55" t="s">
        <v>926</v>
      </c>
      <c r="AD3" s="55"/>
      <c r="AE3" s="55"/>
      <c r="AF3" s="55"/>
      <c r="AG3" s="55">
        <f t="shared" ref="AG3:AG66" si="3">SUM(AH3:AI3)</f>
        <v>22</v>
      </c>
      <c r="AH3" s="55">
        <v>12</v>
      </c>
      <c r="AI3" s="55">
        <v>10</v>
      </c>
      <c r="AK3" s="55">
        <v>2018</v>
      </c>
      <c r="AL3" s="55" t="s">
        <v>927</v>
      </c>
      <c r="AM3" s="55" t="s">
        <v>928</v>
      </c>
      <c r="AN3" s="55"/>
      <c r="AO3" s="55"/>
      <c r="AP3" s="55">
        <f t="shared" ref="AP3:AP20" si="4">SUM(AQ3:AR3)</f>
        <v>24</v>
      </c>
      <c r="AQ3" s="55">
        <v>24</v>
      </c>
      <c r="AR3" s="55"/>
      <c r="AT3" s="55">
        <v>2019</v>
      </c>
      <c r="AU3" s="55" t="s">
        <v>929</v>
      </c>
      <c r="AV3" s="55"/>
      <c r="AW3" s="55"/>
      <c r="AX3" s="55"/>
      <c r="AY3" s="55">
        <f>SUM(AZ3:BA3)</f>
        <v>1572</v>
      </c>
      <c r="AZ3" s="55">
        <v>1022</v>
      </c>
      <c r="BA3" s="55">
        <v>550</v>
      </c>
      <c r="BC3" s="55">
        <v>2020</v>
      </c>
      <c r="BD3" s="55" t="s">
        <v>263</v>
      </c>
      <c r="BE3" s="55"/>
      <c r="BF3" s="55"/>
      <c r="BG3" s="55"/>
      <c r="BH3" s="55">
        <f>SUM(BI3:BJ3)</f>
        <v>83</v>
      </c>
      <c r="BI3" s="55">
        <v>43</v>
      </c>
      <c r="BJ3" s="55">
        <v>40</v>
      </c>
    </row>
    <row r="4" spans="1:62">
      <c r="A4" s="55">
        <v>2014</v>
      </c>
      <c r="B4" s="55" t="s">
        <v>430</v>
      </c>
      <c r="C4" s="55" t="s">
        <v>930</v>
      </c>
      <c r="D4" s="55"/>
      <c r="E4" s="55"/>
      <c r="F4" s="55">
        <f t="shared" si="0"/>
        <v>13</v>
      </c>
      <c r="G4" s="55">
        <v>13</v>
      </c>
      <c r="H4" s="55"/>
      <c r="J4" s="55">
        <v>2015</v>
      </c>
      <c r="K4" s="55" t="s">
        <v>931</v>
      </c>
      <c r="L4" s="55"/>
      <c r="M4" s="55"/>
      <c r="N4" s="55"/>
      <c r="O4" s="55">
        <f t="shared" si="1"/>
        <v>25</v>
      </c>
      <c r="P4" s="55">
        <v>10</v>
      </c>
      <c r="Q4" s="55">
        <v>15</v>
      </c>
      <c r="S4" s="55">
        <v>2016</v>
      </c>
      <c r="T4" s="55" t="s">
        <v>932</v>
      </c>
      <c r="U4" s="55" t="s">
        <v>127</v>
      </c>
      <c r="V4" s="55"/>
      <c r="W4" s="55"/>
      <c r="X4" s="55">
        <f t="shared" si="2"/>
        <v>17</v>
      </c>
      <c r="Y4" s="55">
        <v>17</v>
      </c>
      <c r="Z4" s="55"/>
      <c r="AB4" s="55">
        <v>2017</v>
      </c>
      <c r="AC4" s="55" t="s">
        <v>933</v>
      </c>
      <c r="AD4" s="55" t="s">
        <v>934</v>
      </c>
      <c r="AE4" s="55"/>
      <c r="AF4" s="55"/>
      <c r="AG4" s="55">
        <f t="shared" si="3"/>
        <v>75</v>
      </c>
      <c r="AH4" s="55">
        <v>75</v>
      </c>
      <c r="AI4" s="55"/>
      <c r="AK4" s="55">
        <v>2018</v>
      </c>
      <c r="AL4" s="55" t="s">
        <v>935</v>
      </c>
      <c r="AM4" s="55"/>
      <c r="AN4" s="55"/>
      <c r="AO4" s="55"/>
      <c r="AP4" s="55">
        <f t="shared" si="4"/>
        <v>26</v>
      </c>
      <c r="AQ4" s="55">
        <v>16</v>
      </c>
      <c r="AR4" s="55">
        <v>10</v>
      </c>
      <c r="AT4" s="55">
        <v>2019</v>
      </c>
      <c r="AU4" s="55" t="s">
        <v>936</v>
      </c>
      <c r="AV4" s="55"/>
      <c r="AW4" s="55"/>
      <c r="AX4" s="55"/>
      <c r="AY4" s="55">
        <f t="shared" ref="AY4:AY67" si="5">SUM(AZ4:BA4)</f>
        <v>3438</v>
      </c>
      <c r="AZ4" s="55">
        <v>1541</v>
      </c>
      <c r="BA4" s="55">
        <v>1897</v>
      </c>
      <c r="BC4" s="55">
        <v>2020</v>
      </c>
      <c r="BD4" s="55" t="s">
        <v>937</v>
      </c>
      <c r="BE4" s="55"/>
      <c r="BF4" s="12" t="s">
        <v>914</v>
      </c>
      <c r="BG4" s="55"/>
      <c r="BH4" s="55">
        <f t="shared" ref="BH4:BH67" si="6">SUM(BI4:BJ4)</f>
        <v>56</v>
      </c>
      <c r="BI4" s="55">
        <v>56</v>
      </c>
      <c r="BJ4" s="55"/>
    </row>
    <row r="5" spans="1:62">
      <c r="A5" s="55">
        <v>2014</v>
      </c>
      <c r="B5" s="55" t="s">
        <v>938</v>
      </c>
      <c r="C5" s="55" t="s">
        <v>939</v>
      </c>
      <c r="D5" s="55"/>
      <c r="E5" s="55"/>
      <c r="F5" s="55">
        <f t="shared" si="0"/>
        <v>8</v>
      </c>
      <c r="G5" s="55">
        <v>8</v>
      </c>
      <c r="H5" s="55"/>
      <c r="J5" s="55">
        <v>2015</v>
      </c>
      <c r="K5" s="55" t="s">
        <v>940</v>
      </c>
      <c r="L5" s="55" t="s">
        <v>941</v>
      </c>
      <c r="M5" s="12" t="s">
        <v>914</v>
      </c>
      <c r="N5" s="12" t="s">
        <v>914</v>
      </c>
      <c r="O5" s="55">
        <f t="shared" si="1"/>
        <v>40</v>
      </c>
      <c r="P5" s="55">
        <v>40</v>
      </c>
      <c r="Q5" s="55"/>
      <c r="S5" s="55">
        <v>2016</v>
      </c>
      <c r="T5" s="55" t="s">
        <v>942</v>
      </c>
      <c r="U5" s="55"/>
      <c r="V5" s="55"/>
      <c r="W5" s="55"/>
      <c r="X5" s="55">
        <f t="shared" si="2"/>
        <v>18</v>
      </c>
      <c r="Y5" s="55">
        <v>16</v>
      </c>
      <c r="Z5" s="55">
        <v>2</v>
      </c>
      <c r="AB5" s="55">
        <v>2017</v>
      </c>
      <c r="AC5" s="55" t="s">
        <v>943</v>
      </c>
      <c r="AD5" s="55"/>
      <c r="AE5" s="55"/>
      <c r="AF5" s="55"/>
      <c r="AG5" s="55">
        <f t="shared" si="3"/>
        <v>6452</v>
      </c>
      <c r="AH5" s="55">
        <v>2884</v>
      </c>
      <c r="AI5" s="55">
        <v>3568</v>
      </c>
      <c r="AK5" s="55">
        <v>2018</v>
      </c>
      <c r="AL5" s="55" t="s">
        <v>944</v>
      </c>
      <c r="AM5" s="55"/>
      <c r="AN5" s="55"/>
      <c r="AO5" s="55"/>
      <c r="AP5" s="55">
        <f t="shared" si="4"/>
        <v>20</v>
      </c>
      <c r="AQ5" s="55">
        <v>5</v>
      </c>
      <c r="AR5" s="55">
        <v>15</v>
      </c>
      <c r="AT5" s="55">
        <v>2019</v>
      </c>
      <c r="AU5" s="55" t="s">
        <v>945</v>
      </c>
      <c r="AV5" s="55"/>
      <c r="AW5" s="55"/>
      <c r="AX5" s="55"/>
      <c r="AY5" s="55">
        <f t="shared" si="5"/>
        <v>713</v>
      </c>
      <c r="AZ5" s="55">
        <v>290</v>
      </c>
      <c r="BA5" s="55">
        <v>423</v>
      </c>
      <c r="BC5" s="55">
        <v>2020</v>
      </c>
      <c r="BD5" s="55" t="s">
        <v>946</v>
      </c>
      <c r="BE5" s="55"/>
      <c r="BF5" s="12" t="s">
        <v>914</v>
      </c>
      <c r="BG5" s="55"/>
      <c r="BH5" s="55">
        <f t="shared" si="6"/>
        <v>19</v>
      </c>
      <c r="BI5" s="55">
        <v>19</v>
      </c>
      <c r="BJ5" s="55"/>
    </row>
    <row r="6" spans="1:62">
      <c r="A6" s="55">
        <v>2014</v>
      </c>
      <c r="B6" s="55" t="s">
        <v>947</v>
      </c>
      <c r="C6" s="55" t="s">
        <v>948</v>
      </c>
      <c r="D6" s="55"/>
      <c r="E6" s="55"/>
      <c r="F6" s="55">
        <f t="shared" si="0"/>
        <v>14</v>
      </c>
      <c r="G6" s="55">
        <v>14</v>
      </c>
      <c r="H6" s="55"/>
      <c r="J6" s="55">
        <v>2015</v>
      </c>
      <c r="K6" s="55" t="s">
        <v>347</v>
      </c>
      <c r="L6" s="55" t="s">
        <v>949</v>
      </c>
      <c r="M6" s="55"/>
      <c r="N6" s="55"/>
      <c r="O6" s="55">
        <f t="shared" si="1"/>
        <v>35</v>
      </c>
      <c r="P6" s="55">
        <v>35</v>
      </c>
      <c r="Q6" s="55"/>
      <c r="S6" s="12">
        <v>2016</v>
      </c>
      <c r="T6" s="12" t="s">
        <v>950</v>
      </c>
      <c r="U6" s="12" t="s">
        <v>951</v>
      </c>
      <c r="V6" s="12" t="s">
        <v>914</v>
      </c>
      <c r="W6" s="12"/>
      <c r="X6" s="12">
        <f t="shared" si="2"/>
        <v>9</v>
      </c>
      <c r="Y6" s="12">
        <v>9</v>
      </c>
      <c r="Z6" s="12"/>
      <c r="AA6" s="49"/>
      <c r="AB6" s="55">
        <v>2017</v>
      </c>
      <c r="AC6" s="55" t="s">
        <v>952</v>
      </c>
      <c r="AD6" s="55"/>
      <c r="AE6" s="55"/>
      <c r="AF6" s="55"/>
      <c r="AG6" s="55">
        <f t="shared" si="3"/>
        <v>2739</v>
      </c>
      <c r="AH6" s="55">
        <v>1367</v>
      </c>
      <c r="AI6" s="55">
        <v>1372</v>
      </c>
      <c r="AK6" s="12">
        <v>2018</v>
      </c>
      <c r="AL6" s="12" t="s">
        <v>953</v>
      </c>
      <c r="AM6" s="12" t="s">
        <v>954</v>
      </c>
      <c r="AN6" s="12" t="s">
        <v>914</v>
      </c>
      <c r="AO6" s="12"/>
      <c r="AP6" s="12">
        <f t="shared" si="4"/>
        <v>36</v>
      </c>
      <c r="AQ6" s="12">
        <v>36</v>
      </c>
      <c r="AR6" s="12"/>
      <c r="AS6" s="49"/>
      <c r="AT6" s="55">
        <v>2019</v>
      </c>
      <c r="AU6" s="55" t="s">
        <v>955</v>
      </c>
      <c r="AV6" s="55"/>
      <c r="AW6" s="55"/>
      <c r="AX6" s="55"/>
      <c r="AY6" s="55">
        <f t="shared" si="5"/>
        <v>1514</v>
      </c>
      <c r="AZ6" s="55">
        <v>746</v>
      </c>
      <c r="BA6" s="55">
        <v>768</v>
      </c>
      <c r="BC6" s="55">
        <v>2020</v>
      </c>
      <c r="BD6" s="55" t="s">
        <v>397</v>
      </c>
      <c r="BE6" s="55"/>
      <c r="BF6" s="55"/>
      <c r="BG6" s="55"/>
      <c r="BH6" s="55">
        <f t="shared" si="6"/>
        <v>24</v>
      </c>
      <c r="BI6" s="55">
        <v>16</v>
      </c>
      <c r="BJ6" s="55">
        <v>8</v>
      </c>
    </row>
    <row r="7" spans="1:62">
      <c r="A7" s="55">
        <v>2014</v>
      </c>
      <c r="B7" s="55" t="s">
        <v>956</v>
      </c>
      <c r="C7" s="55" t="s">
        <v>957</v>
      </c>
      <c r="D7" s="55"/>
      <c r="E7" s="55"/>
      <c r="F7" s="55">
        <f t="shared" si="0"/>
        <v>42</v>
      </c>
      <c r="G7" s="55">
        <v>42</v>
      </c>
      <c r="H7" s="55"/>
      <c r="J7" s="55">
        <v>2015</v>
      </c>
      <c r="K7" s="55" t="s">
        <v>958</v>
      </c>
      <c r="L7" s="55"/>
      <c r="M7" s="55"/>
      <c r="N7" s="55"/>
      <c r="O7" s="55">
        <f t="shared" si="1"/>
        <v>12</v>
      </c>
      <c r="P7" s="55">
        <v>5</v>
      </c>
      <c r="Q7" s="55">
        <v>7</v>
      </c>
      <c r="S7" s="55">
        <v>2016</v>
      </c>
      <c r="T7" s="55" t="s">
        <v>959</v>
      </c>
      <c r="U7" s="55"/>
      <c r="V7" s="55"/>
      <c r="W7" s="55"/>
      <c r="X7" s="55">
        <f t="shared" si="2"/>
        <v>22</v>
      </c>
      <c r="Y7" s="55">
        <v>14</v>
      </c>
      <c r="Z7" s="55">
        <v>8</v>
      </c>
      <c r="AB7" s="55">
        <v>2017</v>
      </c>
      <c r="AC7" s="55" t="s">
        <v>629</v>
      </c>
      <c r="AD7" s="55"/>
      <c r="AE7" s="55"/>
      <c r="AF7" s="55"/>
      <c r="AG7" s="55">
        <f t="shared" si="3"/>
        <v>1601</v>
      </c>
      <c r="AH7" s="55">
        <v>740</v>
      </c>
      <c r="AI7" s="55">
        <v>861</v>
      </c>
      <c r="AK7" s="55">
        <v>2018</v>
      </c>
      <c r="AL7" s="55" t="s">
        <v>960</v>
      </c>
      <c r="AM7" s="55"/>
      <c r="AN7" s="55"/>
      <c r="AO7" s="55"/>
      <c r="AP7" s="55">
        <f t="shared" si="4"/>
        <v>14</v>
      </c>
      <c r="AQ7" s="55">
        <v>8</v>
      </c>
      <c r="AR7" s="55">
        <v>6</v>
      </c>
      <c r="AT7" s="55">
        <v>2019</v>
      </c>
      <c r="AU7" s="55" t="s">
        <v>961</v>
      </c>
      <c r="AV7" s="55" t="s">
        <v>962</v>
      </c>
      <c r="AW7" s="55"/>
      <c r="AX7" s="55"/>
      <c r="AY7" s="55">
        <f t="shared" si="5"/>
        <v>40</v>
      </c>
      <c r="AZ7" s="55">
        <v>40</v>
      </c>
      <c r="BA7" s="55"/>
      <c r="BC7" s="55">
        <v>2020</v>
      </c>
      <c r="BD7" s="55" t="s">
        <v>963</v>
      </c>
      <c r="BE7" s="55"/>
      <c r="BF7" s="55"/>
      <c r="BG7" s="55"/>
      <c r="BH7" s="55">
        <f t="shared" si="6"/>
        <v>34</v>
      </c>
      <c r="BI7" s="55">
        <v>34</v>
      </c>
      <c r="BJ7" s="55"/>
    </row>
    <row r="8" spans="1:62">
      <c r="A8" s="55">
        <v>2014</v>
      </c>
      <c r="B8" s="55" t="s">
        <v>425</v>
      </c>
      <c r="C8" s="55" t="s">
        <v>964</v>
      </c>
      <c r="D8" s="55"/>
      <c r="E8" s="55"/>
      <c r="F8" s="55">
        <f t="shared" si="0"/>
        <v>16</v>
      </c>
      <c r="G8" s="55">
        <v>16</v>
      </c>
      <c r="H8" s="55"/>
      <c r="J8" s="55">
        <v>2015</v>
      </c>
      <c r="K8" s="55" t="s">
        <v>965</v>
      </c>
      <c r="L8" s="55"/>
      <c r="M8" s="55"/>
      <c r="N8" s="55"/>
      <c r="O8" s="55">
        <f t="shared" si="1"/>
        <v>16</v>
      </c>
      <c r="P8" s="55">
        <v>10</v>
      </c>
      <c r="Q8" s="55">
        <v>6</v>
      </c>
      <c r="S8" s="55">
        <v>2016</v>
      </c>
      <c r="T8" s="55" t="s">
        <v>966</v>
      </c>
      <c r="U8" s="55" t="s">
        <v>31</v>
      </c>
      <c r="V8" s="55"/>
      <c r="W8" s="55"/>
      <c r="X8" s="55">
        <f t="shared" si="2"/>
        <v>45</v>
      </c>
      <c r="Y8" s="55">
        <v>45</v>
      </c>
      <c r="Z8" s="55"/>
      <c r="AB8" s="55">
        <v>2017</v>
      </c>
      <c r="AC8" s="55" t="s">
        <v>967</v>
      </c>
      <c r="AD8" s="55"/>
      <c r="AE8" s="55"/>
      <c r="AF8" s="55"/>
      <c r="AG8" s="55">
        <f t="shared" si="3"/>
        <v>94</v>
      </c>
      <c r="AH8" s="55">
        <v>72</v>
      </c>
      <c r="AI8" s="55">
        <v>22</v>
      </c>
      <c r="AK8" s="55">
        <v>2018</v>
      </c>
      <c r="AL8" s="55" t="s">
        <v>968</v>
      </c>
      <c r="AM8" s="55"/>
      <c r="AN8" s="55"/>
      <c r="AO8" s="55"/>
      <c r="AP8" s="55">
        <f t="shared" si="4"/>
        <v>607</v>
      </c>
      <c r="AQ8" s="55">
        <v>303</v>
      </c>
      <c r="AR8" s="55">
        <v>304</v>
      </c>
      <c r="AT8" s="12">
        <v>2019</v>
      </c>
      <c r="AU8" s="12" t="s">
        <v>969</v>
      </c>
      <c r="AV8" s="12" t="s">
        <v>970</v>
      </c>
      <c r="AW8" s="12" t="s">
        <v>914</v>
      </c>
      <c r="AX8" s="12"/>
      <c r="AY8" s="12">
        <f t="shared" si="5"/>
        <v>26</v>
      </c>
      <c r="AZ8" s="12">
        <v>26</v>
      </c>
      <c r="BA8" s="12"/>
      <c r="BB8" s="49"/>
      <c r="BC8" s="55">
        <v>2020</v>
      </c>
      <c r="BD8" s="55" t="s">
        <v>971</v>
      </c>
      <c r="BE8" s="55"/>
      <c r="BF8" s="55"/>
      <c r="BG8" s="55"/>
      <c r="BH8" s="55">
        <f t="shared" si="6"/>
        <v>26</v>
      </c>
      <c r="BI8" s="55">
        <v>16</v>
      </c>
      <c r="BJ8" s="55">
        <v>10</v>
      </c>
    </row>
    <row r="9" spans="1:62">
      <c r="A9" s="55">
        <v>2014</v>
      </c>
      <c r="B9" s="55" t="s">
        <v>972</v>
      </c>
      <c r="C9" s="55" t="s">
        <v>973</v>
      </c>
      <c r="D9" s="55"/>
      <c r="E9" s="55"/>
      <c r="F9" s="55">
        <f t="shared" si="0"/>
        <v>52</v>
      </c>
      <c r="G9" s="55">
        <v>52</v>
      </c>
      <c r="H9" s="55"/>
      <c r="J9" s="55">
        <v>2015</v>
      </c>
      <c r="K9" s="55" t="s">
        <v>974</v>
      </c>
      <c r="L9" s="55"/>
      <c r="M9" s="55"/>
      <c r="N9" s="55"/>
      <c r="O9" s="55">
        <f t="shared" si="1"/>
        <v>29</v>
      </c>
      <c r="P9" s="55">
        <v>14</v>
      </c>
      <c r="Q9" s="55">
        <v>15</v>
      </c>
      <c r="S9" s="55">
        <v>2016</v>
      </c>
      <c r="T9" s="55" t="s">
        <v>975</v>
      </c>
      <c r="U9" s="55"/>
      <c r="V9" s="55"/>
      <c r="W9" s="55"/>
      <c r="X9" s="55">
        <f t="shared" si="2"/>
        <v>18</v>
      </c>
      <c r="Y9" s="55">
        <v>9</v>
      </c>
      <c r="Z9" s="55">
        <v>9</v>
      </c>
      <c r="AB9" s="55">
        <v>2017</v>
      </c>
      <c r="AC9" s="55" t="s">
        <v>976</v>
      </c>
      <c r="AD9" s="55" t="s">
        <v>977</v>
      </c>
      <c r="AE9" s="55"/>
      <c r="AF9" s="55"/>
      <c r="AG9" s="55">
        <f t="shared" si="3"/>
        <v>38</v>
      </c>
      <c r="AH9" s="55">
        <v>38</v>
      </c>
      <c r="AI9" s="55"/>
      <c r="AK9" s="55">
        <v>2018</v>
      </c>
      <c r="AL9" s="55" t="s">
        <v>978</v>
      </c>
      <c r="AM9" s="55" t="s">
        <v>603</v>
      </c>
      <c r="AN9" s="55"/>
      <c r="AO9" s="55"/>
      <c r="AP9" s="55">
        <f t="shared" si="4"/>
        <v>26</v>
      </c>
      <c r="AQ9" s="55">
        <v>26</v>
      </c>
      <c r="AR9" s="55"/>
      <c r="AT9" s="55">
        <v>2019</v>
      </c>
      <c r="AU9" s="55" t="s">
        <v>979</v>
      </c>
      <c r="AV9" s="55"/>
      <c r="AW9" s="55"/>
      <c r="AX9" s="55"/>
      <c r="AY9" s="55">
        <f t="shared" si="5"/>
        <v>36</v>
      </c>
      <c r="AZ9" s="55">
        <v>20</v>
      </c>
      <c r="BA9" s="55">
        <v>16</v>
      </c>
      <c r="BC9" s="55">
        <v>2020</v>
      </c>
      <c r="BD9" s="55" t="s">
        <v>980</v>
      </c>
      <c r="BE9" s="55"/>
      <c r="BF9" s="12" t="s">
        <v>914</v>
      </c>
      <c r="BG9" s="55"/>
      <c r="BH9" s="55">
        <f t="shared" si="6"/>
        <v>39</v>
      </c>
      <c r="BI9" s="55"/>
      <c r="BJ9" s="55">
        <v>39</v>
      </c>
    </row>
    <row r="10" spans="1:62">
      <c r="A10" s="55">
        <v>2014</v>
      </c>
      <c r="B10" s="55" t="s">
        <v>88</v>
      </c>
      <c r="C10" s="55"/>
      <c r="D10" s="55"/>
      <c r="E10" s="55"/>
      <c r="F10" s="55">
        <f t="shared" si="0"/>
        <v>1150</v>
      </c>
      <c r="G10" s="55">
        <v>447</v>
      </c>
      <c r="H10" s="55">
        <v>703</v>
      </c>
      <c r="J10" s="55">
        <v>2015</v>
      </c>
      <c r="K10" s="55" t="s">
        <v>981</v>
      </c>
      <c r="L10" s="55" t="s">
        <v>982</v>
      </c>
      <c r="M10" s="55"/>
      <c r="N10" s="55"/>
      <c r="O10" s="55">
        <f t="shared" si="1"/>
        <v>10</v>
      </c>
      <c r="P10" s="55">
        <v>10</v>
      </c>
      <c r="Q10" s="55"/>
      <c r="S10" s="55">
        <v>2016</v>
      </c>
      <c r="T10" s="55" t="s">
        <v>476</v>
      </c>
      <c r="U10" s="55"/>
      <c r="V10" s="55"/>
      <c r="W10" s="55"/>
      <c r="X10" s="55">
        <f t="shared" si="2"/>
        <v>3318</v>
      </c>
      <c r="Y10" s="55">
        <v>1849</v>
      </c>
      <c r="Z10" s="55">
        <v>1469</v>
      </c>
      <c r="AB10" s="55">
        <v>2017</v>
      </c>
      <c r="AC10" s="55" t="s">
        <v>983</v>
      </c>
      <c r="AD10" s="55" t="s">
        <v>984</v>
      </c>
      <c r="AE10" s="55"/>
      <c r="AF10" s="12" t="s">
        <v>914</v>
      </c>
      <c r="AG10" s="55">
        <f t="shared" si="3"/>
        <v>30</v>
      </c>
      <c r="AH10" s="55"/>
      <c r="AI10" s="55">
        <v>30</v>
      </c>
      <c r="AK10" s="12">
        <v>2018</v>
      </c>
      <c r="AL10" s="12" t="s">
        <v>985</v>
      </c>
      <c r="AM10" s="12" t="s">
        <v>986</v>
      </c>
      <c r="AN10" s="12" t="s">
        <v>914</v>
      </c>
      <c r="AO10" s="12"/>
      <c r="AP10" s="12">
        <f t="shared" si="4"/>
        <v>12</v>
      </c>
      <c r="AQ10" s="12"/>
      <c r="AR10" s="12">
        <v>12</v>
      </c>
      <c r="AS10" s="49"/>
      <c r="AT10" s="55">
        <v>2019</v>
      </c>
      <c r="AU10" s="55" t="s">
        <v>987</v>
      </c>
      <c r="AV10" s="55" t="s">
        <v>988</v>
      </c>
      <c r="AW10" s="55"/>
      <c r="AX10" s="55"/>
      <c r="AY10" s="55">
        <f t="shared" si="5"/>
        <v>36</v>
      </c>
      <c r="AZ10" s="55">
        <v>36</v>
      </c>
      <c r="BA10" s="55"/>
      <c r="BC10" s="55">
        <v>2020</v>
      </c>
      <c r="BD10" s="55" t="s">
        <v>989</v>
      </c>
      <c r="BE10" s="55"/>
      <c r="BF10" s="55"/>
      <c r="BG10" s="55"/>
      <c r="BH10" s="55">
        <f t="shared" si="6"/>
        <v>10</v>
      </c>
      <c r="BI10" s="55">
        <v>9</v>
      </c>
      <c r="BJ10" s="55">
        <v>1</v>
      </c>
    </row>
    <row r="11" spans="1:62">
      <c r="A11" s="55">
        <v>2014</v>
      </c>
      <c r="B11" s="55" t="s">
        <v>693</v>
      </c>
      <c r="C11" s="55"/>
      <c r="D11" s="55"/>
      <c r="E11" s="55"/>
      <c r="F11" s="55">
        <f t="shared" si="0"/>
        <v>1119</v>
      </c>
      <c r="G11" s="55">
        <v>532</v>
      </c>
      <c r="H11" s="55">
        <v>587</v>
      </c>
      <c r="J11" s="55">
        <v>2015</v>
      </c>
      <c r="K11" s="55" t="s">
        <v>990</v>
      </c>
      <c r="L11" s="55" t="s">
        <v>991</v>
      </c>
      <c r="M11" s="55"/>
      <c r="N11" s="55"/>
      <c r="O11" s="55">
        <f t="shared" si="1"/>
        <v>26</v>
      </c>
      <c r="P11" s="55">
        <v>26</v>
      </c>
      <c r="Q11" s="55"/>
      <c r="S11" s="55">
        <v>2016</v>
      </c>
      <c r="T11" s="55" t="s">
        <v>992</v>
      </c>
      <c r="U11" s="55"/>
      <c r="V11" s="55"/>
      <c r="W11" s="55"/>
      <c r="X11" s="55">
        <f t="shared" si="2"/>
        <v>64</v>
      </c>
      <c r="Y11" s="55">
        <v>28</v>
      </c>
      <c r="Z11" s="55">
        <v>36</v>
      </c>
      <c r="AB11" s="55">
        <v>2017</v>
      </c>
      <c r="AC11" s="55" t="s">
        <v>993</v>
      </c>
      <c r="AD11" s="55"/>
      <c r="AE11" s="55"/>
      <c r="AF11" s="55"/>
      <c r="AG11" s="55">
        <f t="shared" si="3"/>
        <v>14</v>
      </c>
      <c r="AH11" s="55">
        <v>3</v>
      </c>
      <c r="AI11" s="55">
        <v>11</v>
      </c>
      <c r="AK11" s="55">
        <v>2018</v>
      </c>
      <c r="AL11" s="55" t="s">
        <v>994</v>
      </c>
      <c r="AM11" s="55"/>
      <c r="AN11" s="55"/>
      <c r="AO11" s="55"/>
      <c r="AP11" s="55">
        <f t="shared" si="4"/>
        <v>8</v>
      </c>
      <c r="AQ11" s="55">
        <v>5</v>
      </c>
      <c r="AR11" s="55">
        <v>3</v>
      </c>
      <c r="AT11" s="12">
        <v>2019</v>
      </c>
      <c r="AU11" s="12" t="s">
        <v>995</v>
      </c>
      <c r="AV11" s="12" t="s">
        <v>996</v>
      </c>
      <c r="AW11" s="12" t="s">
        <v>914</v>
      </c>
      <c r="AX11" s="12"/>
      <c r="AY11" s="12">
        <f t="shared" si="5"/>
        <v>34</v>
      </c>
      <c r="AZ11" s="12">
        <v>34</v>
      </c>
      <c r="BA11" s="12"/>
      <c r="BB11" s="49"/>
      <c r="BC11" s="55">
        <v>2020</v>
      </c>
      <c r="BD11" s="55" t="s">
        <v>997</v>
      </c>
      <c r="BE11" s="55"/>
      <c r="BF11" s="55"/>
      <c r="BG11" s="55"/>
      <c r="BH11" s="55">
        <f t="shared" si="6"/>
        <v>14</v>
      </c>
      <c r="BI11" s="55">
        <v>10</v>
      </c>
      <c r="BJ11" s="55">
        <v>4</v>
      </c>
    </row>
    <row r="12" spans="1:62">
      <c r="A12" s="55">
        <v>2014</v>
      </c>
      <c r="B12" s="55" t="s">
        <v>998</v>
      </c>
      <c r="C12" s="55" t="s">
        <v>999</v>
      </c>
      <c r="D12" s="55"/>
      <c r="E12" s="55"/>
      <c r="F12" s="55">
        <f t="shared" si="0"/>
        <v>84300</v>
      </c>
      <c r="G12" s="55"/>
      <c r="H12" s="55">
        <v>84300</v>
      </c>
      <c r="J12" s="55">
        <v>2015</v>
      </c>
      <c r="K12" s="55" t="s">
        <v>1000</v>
      </c>
      <c r="L12" s="55" t="s">
        <v>1001</v>
      </c>
      <c r="M12" s="55"/>
      <c r="N12" s="55"/>
      <c r="O12" s="55">
        <f t="shared" si="1"/>
        <v>8</v>
      </c>
      <c r="P12" s="55">
        <v>8</v>
      </c>
      <c r="Q12" s="55"/>
      <c r="S12" s="55">
        <v>2016</v>
      </c>
      <c r="T12" s="55" t="s">
        <v>1002</v>
      </c>
      <c r="U12" s="55"/>
      <c r="V12" s="55"/>
      <c r="W12" s="55"/>
      <c r="X12" s="55">
        <f t="shared" si="2"/>
        <v>110</v>
      </c>
      <c r="Y12" s="55">
        <v>59</v>
      </c>
      <c r="Z12" s="55">
        <v>51</v>
      </c>
      <c r="AB12" s="55">
        <v>2017</v>
      </c>
      <c r="AC12" s="55" t="s">
        <v>1003</v>
      </c>
      <c r="AD12" s="55"/>
      <c r="AE12" s="55"/>
      <c r="AF12" s="55"/>
      <c r="AG12" s="55">
        <f t="shared" si="3"/>
        <v>18</v>
      </c>
      <c r="AH12" s="55">
        <v>14</v>
      </c>
      <c r="AI12" s="55">
        <v>4</v>
      </c>
      <c r="AK12" s="55">
        <v>2018</v>
      </c>
      <c r="AL12" s="55" t="s">
        <v>1004</v>
      </c>
      <c r="AM12" s="55"/>
      <c r="AN12" s="55"/>
      <c r="AO12" s="55"/>
      <c r="AP12" s="55">
        <f t="shared" si="4"/>
        <v>13</v>
      </c>
      <c r="AQ12" s="55">
        <v>8</v>
      </c>
      <c r="AR12" s="55">
        <v>5</v>
      </c>
      <c r="AT12" s="55">
        <v>2019</v>
      </c>
      <c r="AU12" s="55" t="s">
        <v>1005</v>
      </c>
      <c r="AV12" s="55"/>
      <c r="AW12" s="55"/>
      <c r="AX12" s="55"/>
      <c r="AY12" s="55">
        <f t="shared" si="5"/>
        <v>57</v>
      </c>
      <c r="AZ12" s="55">
        <v>30</v>
      </c>
      <c r="BA12" s="55">
        <v>27</v>
      </c>
      <c r="BC12" s="55">
        <v>2020</v>
      </c>
      <c r="BD12" s="55" t="s">
        <v>1006</v>
      </c>
      <c r="BE12" s="55"/>
      <c r="BF12" s="55"/>
      <c r="BG12" s="55"/>
      <c r="BH12" s="55">
        <f t="shared" si="6"/>
        <v>27</v>
      </c>
      <c r="BI12" s="55">
        <v>27</v>
      </c>
      <c r="BJ12" s="55"/>
    </row>
    <row r="13" spans="1:62">
      <c r="A13" s="55">
        <v>2014</v>
      </c>
      <c r="B13" s="55" t="s">
        <v>1007</v>
      </c>
      <c r="C13" s="55"/>
      <c r="D13" s="55"/>
      <c r="E13" s="55"/>
      <c r="F13" s="55">
        <f t="shared" si="0"/>
        <v>5959</v>
      </c>
      <c r="G13" s="55">
        <v>2234</v>
      </c>
      <c r="H13" s="55">
        <v>3725</v>
      </c>
      <c r="J13" s="55">
        <v>2015</v>
      </c>
      <c r="K13" s="55" t="s">
        <v>1008</v>
      </c>
      <c r="L13" s="55" t="s">
        <v>1009</v>
      </c>
      <c r="M13" s="55"/>
      <c r="N13" s="55"/>
      <c r="O13" s="55">
        <f t="shared" si="1"/>
        <v>20</v>
      </c>
      <c r="P13" s="55">
        <v>20</v>
      </c>
      <c r="Q13" s="55"/>
      <c r="S13" s="12">
        <v>2016</v>
      </c>
      <c r="T13" s="12" t="s">
        <v>1010</v>
      </c>
      <c r="U13" s="12" t="s">
        <v>1011</v>
      </c>
      <c r="V13" s="12" t="s">
        <v>914</v>
      </c>
      <c r="W13" s="12"/>
      <c r="X13" s="12">
        <f t="shared" si="2"/>
        <v>721</v>
      </c>
      <c r="Y13" s="12"/>
      <c r="Z13" s="12">
        <v>721</v>
      </c>
      <c r="AA13" s="49"/>
      <c r="AB13" s="55">
        <v>2017</v>
      </c>
      <c r="AC13" s="55" t="s">
        <v>1012</v>
      </c>
      <c r="AD13" s="55"/>
      <c r="AE13" s="55"/>
      <c r="AF13" s="55"/>
      <c r="AG13" s="55">
        <f t="shared" si="3"/>
        <v>1121</v>
      </c>
      <c r="AH13" s="55">
        <v>933</v>
      </c>
      <c r="AI13" s="55">
        <v>188</v>
      </c>
      <c r="AK13" s="55">
        <v>2018</v>
      </c>
      <c r="AL13" s="55" t="s">
        <v>1013</v>
      </c>
      <c r="AM13" s="55" t="s">
        <v>1014</v>
      </c>
      <c r="AN13" s="55"/>
      <c r="AO13" s="55"/>
      <c r="AP13" s="55">
        <f t="shared" si="4"/>
        <v>38</v>
      </c>
      <c r="AQ13" s="55">
        <v>38</v>
      </c>
      <c r="AR13" s="55"/>
      <c r="AT13" s="55">
        <v>2019</v>
      </c>
      <c r="AU13" s="55" t="s">
        <v>1015</v>
      </c>
      <c r="AV13" s="55" t="s">
        <v>1016</v>
      </c>
      <c r="AW13" s="55"/>
      <c r="AX13" s="55"/>
      <c r="AY13" s="55">
        <f t="shared" si="5"/>
        <v>48</v>
      </c>
      <c r="AZ13" s="55"/>
      <c r="BA13" s="55">
        <v>48</v>
      </c>
      <c r="BC13" s="55">
        <v>2020</v>
      </c>
      <c r="BD13" s="55" t="s">
        <v>1017</v>
      </c>
      <c r="BE13" s="55"/>
      <c r="BF13" s="55"/>
      <c r="BG13" s="55"/>
      <c r="BH13" s="55">
        <f t="shared" si="6"/>
        <v>12</v>
      </c>
      <c r="BI13" s="55">
        <v>12</v>
      </c>
      <c r="BJ13" s="55"/>
    </row>
    <row r="14" spans="1:62">
      <c r="A14" s="55">
        <v>2014</v>
      </c>
      <c r="B14" s="55" t="s">
        <v>1018</v>
      </c>
      <c r="C14" s="55"/>
      <c r="D14" s="55"/>
      <c r="E14" s="55"/>
      <c r="F14" s="55">
        <f t="shared" si="0"/>
        <v>1751</v>
      </c>
      <c r="G14" s="55">
        <v>878</v>
      </c>
      <c r="H14" s="55">
        <v>873</v>
      </c>
      <c r="J14" s="12">
        <v>2015</v>
      </c>
      <c r="K14" s="12" t="s">
        <v>1019</v>
      </c>
      <c r="L14" s="12" t="s">
        <v>1020</v>
      </c>
      <c r="M14" s="12" t="s">
        <v>914</v>
      </c>
      <c r="N14" s="12"/>
      <c r="O14" s="12">
        <f t="shared" si="1"/>
        <v>49</v>
      </c>
      <c r="P14" s="12">
        <v>49</v>
      </c>
      <c r="Q14" s="12"/>
      <c r="R14" s="49"/>
      <c r="S14" s="55">
        <v>2016</v>
      </c>
      <c r="T14" s="55" t="s">
        <v>1021</v>
      </c>
      <c r="U14" s="55" t="s">
        <v>1022</v>
      </c>
      <c r="V14" s="55"/>
      <c r="W14" s="55"/>
      <c r="X14" s="55">
        <f t="shared" si="2"/>
        <v>9</v>
      </c>
      <c r="Y14" s="55">
        <v>9</v>
      </c>
      <c r="Z14" s="55"/>
      <c r="AB14" s="55">
        <v>2017</v>
      </c>
      <c r="AC14" s="55" t="s">
        <v>1023</v>
      </c>
      <c r="AD14" s="55"/>
      <c r="AE14" s="55"/>
      <c r="AF14" s="55"/>
      <c r="AG14" s="55">
        <f t="shared" si="3"/>
        <v>41</v>
      </c>
      <c r="AH14" s="55">
        <v>16</v>
      </c>
      <c r="AI14" s="55">
        <v>25</v>
      </c>
      <c r="AK14" s="55">
        <v>2018</v>
      </c>
      <c r="AL14" s="55" t="s">
        <v>1024</v>
      </c>
      <c r="AM14" s="55"/>
      <c r="AN14" s="55"/>
      <c r="AO14" s="55"/>
      <c r="AP14" s="55">
        <f t="shared" si="4"/>
        <v>11</v>
      </c>
      <c r="AQ14" s="55">
        <v>5</v>
      </c>
      <c r="AR14" s="55">
        <v>6</v>
      </c>
      <c r="AT14" s="12">
        <v>2019</v>
      </c>
      <c r="AU14" s="12" t="s">
        <v>1025</v>
      </c>
      <c r="AV14" s="12" t="s">
        <v>1026</v>
      </c>
      <c r="AW14" s="12" t="s">
        <v>914</v>
      </c>
      <c r="AX14" s="12"/>
      <c r="AY14" s="12">
        <f t="shared" si="5"/>
        <v>93</v>
      </c>
      <c r="AZ14" s="12"/>
      <c r="BA14" s="12">
        <v>93</v>
      </c>
      <c r="BB14" s="49"/>
      <c r="BC14" s="55">
        <v>2020</v>
      </c>
      <c r="BD14" s="55" t="s">
        <v>1027</v>
      </c>
      <c r="BE14" s="55"/>
      <c r="BF14" s="55"/>
      <c r="BG14" s="55"/>
      <c r="BH14" s="55">
        <f t="shared" si="6"/>
        <v>25</v>
      </c>
      <c r="BI14" s="55">
        <v>25</v>
      </c>
      <c r="BJ14" s="55"/>
    </row>
    <row r="15" spans="1:62">
      <c r="A15" s="55">
        <v>2014</v>
      </c>
      <c r="B15" s="55" t="s">
        <v>1028</v>
      </c>
      <c r="C15" s="55"/>
      <c r="D15" s="55"/>
      <c r="E15" s="55"/>
      <c r="F15" s="55">
        <f t="shared" si="0"/>
        <v>1127</v>
      </c>
      <c r="G15" s="55">
        <v>584</v>
      </c>
      <c r="H15" s="55">
        <v>543</v>
      </c>
      <c r="J15" s="55">
        <v>2015</v>
      </c>
      <c r="K15" s="55" t="s">
        <v>926</v>
      </c>
      <c r="L15" s="55"/>
      <c r="M15" s="55"/>
      <c r="N15" s="55"/>
      <c r="O15" s="55">
        <f t="shared" si="1"/>
        <v>29</v>
      </c>
      <c r="P15" s="55">
        <v>16</v>
      </c>
      <c r="Q15" s="55">
        <v>13</v>
      </c>
      <c r="S15" s="55">
        <v>2016</v>
      </c>
      <c r="T15" s="55" t="s">
        <v>1029</v>
      </c>
      <c r="U15" s="55"/>
      <c r="V15" s="55"/>
      <c r="W15" s="55"/>
      <c r="X15" s="55">
        <f t="shared" si="2"/>
        <v>10</v>
      </c>
      <c r="Y15" s="55">
        <v>9</v>
      </c>
      <c r="Z15" s="55">
        <v>1</v>
      </c>
      <c r="AB15" s="55">
        <v>2017</v>
      </c>
      <c r="AC15" s="55" t="s">
        <v>1030</v>
      </c>
      <c r="AD15" s="55" t="s">
        <v>1031</v>
      </c>
      <c r="AE15" s="12" t="s">
        <v>914</v>
      </c>
      <c r="AF15" s="55"/>
      <c r="AG15" s="55">
        <f t="shared" si="3"/>
        <v>26</v>
      </c>
      <c r="AH15" s="55">
        <v>26</v>
      </c>
      <c r="AI15" s="55"/>
      <c r="AK15" s="55">
        <v>2018</v>
      </c>
      <c r="AL15" s="55" t="s">
        <v>1032</v>
      </c>
      <c r="AM15" s="55"/>
      <c r="AN15" s="55"/>
      <c r="AO15" s="55"/>
      <c r="AP15" s="55">
        <f t="shared" si="4"/>
        <v>11</v>
      </c>
      <c r="AQ15" s="55">
        <v>5</v>
      </c>
      <c r="AR15" s="55">
        <v>6</v>
      </c>
      <c r="AT15" s="55">
        <v>2019</v>
      </c>
      <c r="AU15" s="55" t="s">
        <v>1033</v>
      </c>
      <c r="AV15" s="55"/>
      <c r="AW15" s="55"/>
      <c r="AX15" s="55"/>
      <c r="AY15" s="55">
        <f t="shared" si="5"/>
        <v>20</v>
      </c>
      <c r="AZ15" s="55">
        <v>10</v>
      </c>
      <c r="BA15" s="55">
        <v>10</v>
      </c>
      <c r="BC15" s="55">
        <v>2020</v>
      </c>
      <c r="BD15" s="55" t="s">
        <v>1034</v>
      </c>
      <c r="BE15" s="55"/>
      <c r="BF15" s="55"/>
      <c r="BG15" s="55"/>
      <c r="BH15" s="55">
        <f t="shared" si="6"/>
        <v>782</v>
      </c>
      <c r="BI15" s="55">
        <v>782</v>
      </c>
      <c r="BJ15" s="55"/>
    </row>
    <row r="16" spans="1:62">
      <c r="A16" s="55">
        <v>2014</v>
      </c>
      <c r="B16" s="55" t="s">
        <v>1035</v>
      </c>
      <c r="C16" s="55" t="s">
        <v>1036</v>
      </c>
      <c r="D16" s="55"/>
      <c r="E16" s="55"/>
      <c r="F16" s="55">
        <f t="shared" si="0"/>
        <v>20</v>
      </c>
      <c r="G16" s="55">
        <v>20</v>
      </c>
      <c r="H16" s="55"/>
      <c r="J16" s="55">
        <v>2015</v>
      </c>
      <c r="K16" s="55" t="s">
        <v>693</v>
      </c>
      <c r="L16" s="55"/>
      <c r="M16" s="55"/>
      <c r="N16" s="55"/>
      <c r="O16" s="55">
        <f t="shared" si="1"/>
        <v>18</v>
      </c>
      <c r="P16" s="55">
        <v>9</v>
      </c>
      <c r="Q16" s="55">
        <v>9</v>
      </c>
      <c r="S16" s="55">
        <v>2016</v>
      </c>
      <c r="T16" s="55" t="s">
        <v>1037</v>
      </c>
      <c r="U16" s="55" t="s">
        <v>1038</v>
      </c>
      <c r="V16" s="55"/>
      <c r="W16" s="55"/>
      <c r="X16" s="55">
        <f t="shared" si="2"/>
        <v>12</v>
      </c>
      <c r="Y16" s="55">
        <v>12</v>
      </c>
      <c r="Z16" s="55"/>
      <c r="AB16" s="55">
        <v>2017</v>
      </c>
      <c r="AC16" s="55" t="s">
        <v>1039</v>
      </c>
      <c r="AD16" s="55" t="s">
        <v>1040</v>
      </c>
      <c r="AE16" s="55"/>
      <c r="AF16" s="55"/>
      <c r="AG16" s="55">
        <f t="shared" si="3"/>
        <v>39</v>
      </c>
      <c r="AH16" s="55">
        <v>39</v>
      </c>
      <c r="AI16" s="55"/>
      <c r="AK16" s="55">
        <v>2018</v>
      </c>
      <c r="AL16" s="55" t="s">
        <v>1041</v>
      </c>
      <c r="AM16" s="55" t="s">
        <v>889</v>
      </c>
      <c r="AN16" s="55"/>
      <c r="AO16" s="55"/>
      <c r="AP16" s="55">
        <f t="shared" si="4"/>
        <v>9</v>
      </c>
      <c r="AQ16" s="55">
        <v>9</v>
      </c>
      <c r="AR16" s="55"/>
      <c r="AT16" s="55">
        <v>2019</v>
      </c>
      <c r="AU16" s="55" t="s">
        <v>1042</v>
      </c>
      <c r="AV16" s="55" t="s">
        <v>1043</v>
      </c>
      <c r="AW16" s="55"/>
      <c r="AX16" s="55"/>
      <c r="AY16" s="55">
        <f t="shared" si="5"/>
        <v>28</v>
      </c>
      <c r="AZ16" s="55">
        <v>28</v>
      </c>
      <c r="BA16" s="55"/>
      <c r="BC16" s="55">
        <v>2020</v>
      </c>
      <c r="BD16" s="55" t="s">
        <v>1044</v>
      </c>
      <c r="BE16" s="55"/>
      <c r="BF16" s="55"/>
      <c r="BG16" s="55"/>
      <c r="BH16" s="55">
        <f t="shared" si="6"/>
        <v>7</v>
      </c>
      <c r="BI16" s="55">
        <v>7</v>
      </c>
      <c r="BJ16" s="55"/>
    </row>
    <row r="17" spans="1:62">
      <c r="A17" s="55">
        <v>2014</v>
      </c>
      <c r="B17" s="55" t="s">
        <v>1045</v>
      </c>
      <c r="C17" s="55" t="s">
        <v>600</v>
      </c>
      <c r="D17" s="55"/>
      <c r="E17" s="55"/>
      <c r="F17" s="55">
        <f t="shared" si="0"/>
        <v>9</v>
      </c>
      <c r="G17" s="55">
        <v>9</v>
      </c>
      <c r="H17" s="55"/>
      <c r="J17" s="55">
        <v>2015</v>
      </c>
      <c r="K17" s="55" t="s">
        <v>1046</v>
      </c>
      <c r="L17" s="55"/>
      <c r="M17" s="55"/>
      <c r="N17" s="55"/>
      <c r="O17" s="55">
        <f t="shared" si="1"/>
        <v>30</v>
      </c>
      <c r="P17" s="55">
        <v>15</v>
      </c>
      <c r="Q17" s="55">
        <v>15</v>
      </c>
      <c r="S17" s="55">
        <v>2016</v>
      </c>
      <c r="T17" s="55" t="s">
        <v>1047</v>
      </c>
      <c r="U17" s="55"/>
      <c r="V17" s="55"/>
      <c r="W17" s="55"/>
      <c r="X17" s="55">
        <f t="shared" si="2"/>
        <v>10</v>
      </c>
      <c r="Y17" s="55">
        <v>7</v>
      </c>
      <c r="Z17" s="55">
        <v>3</v>
      </c>
      <c r="AB17" s="55">
        <v>2017</v>
      </c>
      <c r="AC17" s="55" t="s">
        <v>1048</v>
      </c>
      <c r="AD17" s="55"/>
      <c r="AE17" s="55"/>
      <c r="AF17" s="55"/>
      <c r="AG17" s="55">
        <f t="shared" si="3"/>
        <v>40</v>
      </c>
      <c r="AH17" s="55">
        <v>22</v>
      </c>
      <c r="AI17" s="55">
        <v>18</v>
      </c>
      <c r="AK17" s="55">
        <v>2018</v>
      </c>
      <c r="AL17" s="55" t="s">
        <v>1049</v>
      </c>
      <c r="AM17" s="55" t="s">
        <v>600</v>
      </c>
      <c r="AN17" s="55"/>
      <c r="AO17" s="55"/>
      <c r="AP17" s="55">
        <f t="shared" si="4"/>
        <v>18</v>
      </c>
      <c r="AQ17" s="55">
        <v>18</v>
      </c>
      <c r="AR17" s="55"/>
      <c r="AT17" s="55">
        <v>2019</v>
      </c>
      <c r="AU17" s="55" t="s">
        <v>1050</v>
      </c>
      <c r="AV17" s="55"/>
      <c r="AW17" s="55"/>
      <c r="AX17" s="55"/>
      <c r="AY17" s="55">
        <f t="shared" si="5"/>
        <v>524</v>
      </c>
      <c r="AZ17" s="55">
        <v>260</v>
      </c>
      <c r="BA17" s="55">
        <v>264</v>
      </c>
      <c r="BC17" s="55">
        <v>2020</v>
      </c>
      <c r="BD17" s="55" t="s">
        <v>1051</v>
      </c>
      <c r="BE17" s="55"/>
      <c r="BF17" s="55"/>
      <c r="BG17" s="55"/>
      <c r="BH17" s="55">
        <f t="shared" si="6"/>
        <v>16</v>
      </c>
      <c r="BI17" s="55">
        <v>8</v>
      </c>
      <c r="BJ17" s="55">
        <v>8</v>
      </c>
    </row>
    <row r="18" spans="1:62">
      <c r="A18" s="55">
        <v>2014</v>
      </c>
      <c r="B18" s="55" t="s">
        <v>1052</v>
      </c>
      <c r="C18" s="55"/>
      <c r="D18" s="55"/>
      <c r="E18" s="55"/>
      <c r="F18" s="55">
        <f t="shared" si="0"/>
        <v>25</v>
      </c>
      <c r="G18" s="55">
        <v>20</v>
      </c>
      <c r="H18" s="55">
        <v>5</v>
      </c>
      <c r="J18" s="55">
        <v>2015</v>
      </c>
      <c r="K18" s="55" t="s">
        <v>879</v>
      </c>
      <c r="L18" s="55"/>
      <c r="M18" s="55"/>
      <c r="N18" s="55"/>
      <c r="O18" s="55">
        <f t="shared" si="1"/>
        <v>184</v>
      </c>
      <c r="P18" s="55">
        <v>102</v>
      </c>
      <c r="Q18" s="55">
        <v>82</v>
      </c>
      <c r="S18" s="55">
        <v>2016</v>
      </c>
      <c r="T18" s="55" t="s">
        <v>1053</v>
      </c>
      <c r="U18" s="55"/>
      <c r="V18" s="55"/>
      <c r="W18" s="55"/>
      <c r="X18" s="55">
        <f t="shared" si="2"/>
        <v>52</v>
      </c>
      <c r="Y18" s="55">
        <v>28</v>
      </c>
      <c r="Z18" s="55">
        <v>24</v>
      </c>
      <c r="AB18" s="55">
        <v>2017</v>
      </c>
      <c r="AC18" s="55" t="s">
        <v>1054</v>
      </c>
      <c r="AD18" s="55"/>
      <c r="AE18" s="55"/>
      <c r="AF18" s="55"/>
      <c r="AG18" s="55">
        <f t="shared" si="3"/>
        <v>103</v>
      </c>
      <c r="AH18" s="55">
        <v>58</v>
      </c>
      <c r="AI18" s="55">
        <v>45</v>
      </c>
      <c r="AK18" s="55">
        <v>2018</v>
      </c>
      <c r="AL18" s="55" t="s">
        <v>1055</v>
      </c>
      <c r="AM18" s="55"/>
      <c r="AN18" s="55"/>
      <c r="AO18" s="55"/>
      <c r="AP18" s="55">
        <f t="shared" si="4"/>
        <v>27</v>
      </c>
      <c r="AQ18" s="55">
        <v>17</v>
      </c>
      <c r="AR18" s="55">
        <v>10</v>
      </c>
      <c r="AT18" s="55">
        <v>2019</v>
      </c>
      <c r="AU18" s="55" t="s">
        <v>1056</v>
      </c>
      <c r="AV18" s="55" t="s">
        <v>1057</v>
      </c>
      <c r="AW18" s="55"/>
      <c r="AX18" s="55"/>
      <c r="AY18" s="55">
        <f t="shared" si="5"/>
        <v>16</v>
      </c>
      <c r="AZ18" s="55">
        <v>16</v>
      </c>
      <c r="BA18" s="55"/>
      <c r="BC18" s="55">
        <v>2020</v>
      </c>
      <c r="BD18" s="55" t="s">
        <v>1058</v>
      </c>
      <c r="BE18" s="55"/>
      <c r="BF18" s="55"/>
      <c r="BG18" s="55"/>
      <c r="BH18" s="55">
        <f t="shared" si="6"/>
        <v>9</v>
      </c>
      <c r="BI18" s="55">
        <v>9</v>
      </c>
      <c r="BJ18" s="55"/>
    </row>
    <row r="19" spans="1:62">
      <c r="A19" s="55">
        <v>2014</v>
      </c>
      <c r="B19" s="55" t="s">
        <v>1059</v>
      </c>
      <c r="C19" s="55" t="s">
        <v>1060</v>
      </c>
      <c r="D19" s="55"/>
      <c r="E19" s="12" t="s">
        <v>914</v>
      </c>
      <c r="F19" s="55">
        <f t="shared" si="0"/>
        <v>10</v>
      </c>
      <c r="G19" s="55"/>
      <c r="H19" s="55">
        <v>10</v>
      </c>
      <c r="J19" s="55">
        <v>2015</v>
      </c>
      <c r="K19" s="55" t="s">
        <v>1061</v>
      </c>
      <c r="L19" s="55"/>
      <c r="M19" s="55"/>
      <c r="N19" s="55"/>
      <c r="O19" s="55">
        <f t="shared" si="1"/>
        <v>386</v>
      </c>
      <c r="P19" s="55">
        <v>135</v>
      </c>
      <c r="Q19" s="55">
        <v>251</v>
      </c>
      <c r="S19" s="55">
        <v>2016</v>
      </c>
      <c r="T19" s="55" t="s">
        <v>1062</v>
      </c>
      <c r="U19" s="55"/>
      <c r="V19" s="55"/>
      <c r="W19" s="55"/>
      <c r="X19" s="55">
        <f t="shared" si="2"/>
        <v>9</v>
      </c>
      <c r="Y19" s="55">
        <v>2</v>
      </c>
      <c r="Z19" s="55">
        <v>7</v>
      </c>
      <c r="AB19" s="55">
        <v>2017</v>
      </c>
      <c r="AC19" s="55" t="s">
        <v>1063</v>
      </c>
      <c r="AD19" s="55"/>
      <c r="AE19" s="55"/>
      <c r="AF19" s="55"/>
      <c r="AG19" s="55">
        <f t="shared" si="3"/>
        <v>18</v>
      </c>
      <c r="AH19" s="55">
        <v>14</v>
      </c>
      <c r="AI19" s="55">
        <v>4</v>
      </c>
      <c r="AK19" s="55">
        <v>2018</v>
      </c>
      <c r="AL19" s="55" t="s">
        <v>1064</v>
      </c>
      <c r="AM19" s="55" t="s">
        <v>1065</v>
      </c>
      <c r="AN19" s="55"/>
      <c r="AO19" s="55"/>
      <c r="AP19" s="55">
        <f t="shared" si="4"/>
        <v>9</v>
      </c>
      <c r="AQ19" s="55">
        <v>9</v>
      </c>
      <c r="AR19" s="55"/>
      <c r="AT19" s="55">
        <v>2019</v>
      </c>
      <c r="AU19" s="55" t="s">
        <v>1066</v>
      </c>
      <c r="AV19" s="55" t="s">
        <v>603</v>
      </c>
      <c r="AW19" s="55"/>
      <c r="AX19" s="55"/>
      <c r="AY19" s="55">
        <f t="shared" si="5"/>
        <v>8</v>
      </c>
      <c r="AZ19" s="55">
        <v>8</v>
      </c>
      <c r="BA19" s="55"/>
      <c r="BC19" s="55">
        <v>2020</v>
      </c>
      <c r="BD19" s="55" t="s">
        <v>1067</v>
      </c>
      <c r="BE19" s="55"/>
      <c r="BF19" s="55"/>
      <c r="BG19" s="55"/>
      <c r="BH19" s="55">
        <f t="shared" si="6"/>
        <v>11</v>
      </c>
      <c r="BI19" s="55">
        <v>11</v>
      </c>
      <c r="BJ19" s="55"/>
    </row>
    <row r="20" spans="1:62">
      <c r="A20" s="12">
        <v>2014</v>
      </c>
      <c r="B20" s="12" t="s">
        <v>1068</v>
      </c>
      <c r="C20" s="12" t="s">
        <v>1069</v>
      </c>
      <c r="D20" s="12" t="s">
        <v>914</v>
      </c>
      <c r="E20" s="12"/>
      <c r="F20" s="12">
        <f>SUM(H20:H20)</f>
        <v>437</v>
      </c>
      <c r="G20" s="12"/>
      <c r="H20" s="12">
        <v>437</v>
      </c>
      <c r="I20" s="49"/>
      <c r="J20" s="55">
        <v>2015</v>
      </c>
      <c r="K20" s="55" t="s">
        <v>903</v>
      </c>
      <c r="L20" s="55"/>
      <c r="M20" s="55"/>
      <c r="N20" s="55"/>
      <c r="O20" s="55">
        <f t="shared" si="1"/>
        <v>300</v>
      </c>
      <c r="P20" s="55">
        <v>233</v>
      </c>
      <c r="Q20" s="55">
        <v>67</v>
      </c>
      <c r="S20" s="55">
        <v>2016</v>
      </c>
      <c r="T20" s="55" t="s">
        <v>1070</v>
      </c>
      <c r="U20" s="55" t="s">
        <v>1071</v>
      </c>
      <c r="V20" s="55"/>
      <c r="W20" s="55"/>
      <c r="X20" s="55">
        <f t="shared" si="2"/>
        <v>14</v>
      </c>
      <c r="Y20" s="55">
        <v>14</v>
      </c>
      <c r="Z20" s="55"/>
      <c r="AB20" s="55">
        <v>2017</v>
      </c>
      <c r="AC20" s="55" t="s">
        <v>1072</v>
      </c>
      <c r="AD20" s="55"/>
      <c r="AE20" s="55"/>
      <c r="AF20" s="55"/>
      <c r="AG20" s="55">
        <f t="shared" si="3"/>
        <v>52</v>
      </c>
      <c r="AH20" s="55">
        <v>13</v>
      </c>
      <c r="AI20" s="55">
        <v>39</v>
      </c>
      <c r="AK20" s="55">
        <v>2018</v>
      </c>
      <c r="AL20" s="55" t="s">
        <v>1073</v>
      </c>
      <c r="AM20" s="55"/>
      <c r="AN20" s="55"/>
      <c r="AO20" s="55"/>
      <c r="AP20" s="55">
        <f t="shared" si="4"/>
        <v>2157</v>
      </c>
      <c r="AQ20" s="55">
        <f>SUM(AR20:AT20)</f>
        <v>2088</v>
      </c>
      <c r="AR20" s="55">
        <v>69</v>
      </c>
      <c r="AT20" s="55">
        <v>2019</v>
      </c>
      <c r="AU20" s="55" t="s">
        <v>1017</v>
      </c>
      <c r="AV20" s="55" t="s">
        <v>1074</v>
      </c>
      <c r="AW20" s="55"/>
      <c r="AX20" s="55"/>
      <c r="AY20" s="55">
        <f t="shared" si="5"/>
        <v>9</v>
      </c>
      <c r="AZ20" s="55">
        <v>9</v>
      </c>
      <c r="BA20" s="55"/>
      <c r="BC20" s="55">
        <v>2020</v>
      </c>
      <c r="BD20" s="55" t="s">
        <v>1075</v>
      </c>
      <c r="BE20" s="55"/>
      <c r="BF20" s="55"/>
      <c r="BG20" s="55"/>
      <c r="BH20" s="55">
        <f t="shared" si="6"/>
        <v>48</v>
      </c>
      <c r="BI20" s="55">
        <v>22</v>
      </c>
      <c r="BJ20" s="55">
        <v>26</v>
      </c>
    </row>
    <row r="21" spans="1:62">
      <c r="A21" s="55">
        <v>2014</v>
      </c>
      <c r="B21" s="55" t="s">
        <v>1076</v>
      </c>
      <c r="C21" s="55"/>
      <c r="D21" s="55"/>
      <c r="E21" s="55"/>
      <c r="F21" s="55">
        <f t="shared" si="0"/>
        <v>470</v>
      </c>
      <c r="G21" s="55">
        <v>231</v>
      </c>
      <c r="H21" s="55">
        <v>239</v>
      </c>
      <c r="J21" s="55">
        <v>2015</v>
      </c>
      <c r="K21" s="55" t="s">
        <v>1077</v>
      </c>
      <c r="L21" s="55" t="s">
        <v>1078</v>
      </c>
      <c r="M21" s="55"/>
      <c r="N21" s="55"/>
      <c r="O21" s="55">
        <f t="shared" si="1"/>
        <v>26</v>
      </c>
      <c r="P21" s="55">
        <v>26</v>
      </c>
      <c r="Q21" s="55"/>
      <c r="S21" s="55">
        <v>2016</v>
      </c>
      <c r="T21" s="55" t="s">
        <v>1079</v>
      </c>
      <c r="U21" s="55"/>
      <c r="V21" s="55"/>
      <c r="W21" s="55"/>
      <c r="X21" s="55">
        <f t="shared" si="2"/>
        <v>19</v>
      </c>
      <c r="Y21" s="55">
        <v>8</v>
      </c>
      <c r="Z21" s="55">
        <v>11</v>
      </c>
      <c r="AB21" s="55">
        <v>2017</v>
      </c>
      <c r="AC21" s="55" t="s">
        <v>1080</v>
      </c>
      <c r="AD21" s="55"/>
      <c r="AE21" s="55"/>
      <c r="AF21" s="55"/>
      <c r="AG21" s="55">
        <f t="shared" si="3"/>
        <v>24</v>
      </c>
      <c r="AH21" s="55">
        <v>17</v>
      </c>
      <c r="AI21" s="55">
        <v>7</v>
      </c>
      <c r="AK21" s="55">
        <v>2018</v>
      </c>
      <c r="AL21" s="55" t="s">
        <v>1081</v>
      </c>
      <c r="AM21" s="55"/>
      <c r="AN21" s="55"/>
      <c r="AO21" s="55"/>
      <c r="AP21" s="55">
        <f t="shared" ref="AP21:AP36" si="7">SUM(AQ21:AR21)</f>
        <v>2061</v>
      </c>
      <c r="AQ21" s="55">
        <f>SUM(AR21:AT21)</f>
        <v>2040</v>
      </c>
      <c r="AR21" s="55">
        <v>21</v>
      </c>
      <c r="AT21" s="55">
        <v>2019</v>
      </c>
      <c r="AU21" s="55" t="s">
        <v>144</v>
      </c>
      <c r="AV21" s="55"/>
      <c r="AW21" s="55"/>
      <c r="AX21" s="55"/>
      <c r="AY21" s="55">
        <f t="shared" si="5"/>
        <v>26</v>
      </c>
      <c r="AZ21" s="55">
        <v>16</v>
      </c>
      <c r="BA21" s="55">
        <v>10</v>
      </c>
      <c r="BC21" s="55">
        <v>2020</v>
      </c>
      <c r="BD21" s="55" t="s">
        <v>1082</v>
      </c>
      <c r="BE21" s="55"/>
      <c r="BF21" s="55"/>
      <c r="BG21" s="55"/>
      <c r="BH21" s="55">
        <f t="shared" si="6"/>
        <v>37</v>
      </c>
      <c r="BI21" s="55">
        <v>20</v>
      </c>
      <c r="BJ21" s="55">
        <v>17</v>
      </c>
    </row>
    <row r="22" spans="1:62">
      <c r="A22" s="55">
        <v>2014</v>
      </c>
      <c r="B22" s="55" t="s">
        <v>1083</v>
      </c>
      <c r="C22" s="55"/>
      <c r="D22" s="55"/>
      <c r="E22" s="55"/>
      <c r="F22" s="55">
        <f t="shared" si="0"/>
        <v>24</v>
      </c>
      <c r="G22" s="55">
        <v>12</v>
      </c>
      <c r="H22" s="55">
        <v>12</v>
      </c>
      <c r="J22" s="55">
        <v>2015</v>
      </c>
      <c r="K22" s="55" t="s">
        <v>1084</v>
      </c>
      <c r="L22" s="55" t="s">
        <v>1085</v>
      </c>
      <c r="M22" s="55"/>
      <c r="N22" s="55"/>
      <c r="O22" s="55">
        <f t="shared" si="1"/>
        <v>25</v>
      </c>
      <c r="P22" s="55">
        <v>25</v>
      </c>
      <c r="Q22" s="55"/>
      <c r="S22" s="55">
        <v>2016</v>
      </c>
      <c r="T22" s="55" t="s">
        <v>1086</v>
      </c>
      <c r="U22" s="55"/>
      <c r="V22" s="55"/>
      <c r="W22" s="55"/>
      <c r="X22" s="55">
        <f t="shared" si="2"/>
        <v>115</v>
      </c>
      <c r="Y22" s="55">
        <v>81</v>
      </c>
      <c r="Z22" s="55">
        <v>34</v>
      </c>
      <c r="AB22" s="55">
        <v>2017</v>
      </c>
      <c r="AC22" s="55" t="s">
        <v>1087</v>
      </c>
      <c r="AD22" s="55"/>
      <c r="AE22" s="55"/>
      <c r="AF22" s="55"/>
      <c r="AG22" s="55">
        <f t="shared" si="3"/>
        <v>14</v>
      </c>
      <c r="AH22" s="55">
        <v>6</v>
      </c>
      <c r="AI22" s="55">
        <v>8</v>
      </c>
      <c r="AK22" s="55">
        <v>2018</v>
      </c>
      <c r="AL22" s="55" t="s">
        <v>1088</v>
      </c>
      <c r="AM22" s="55"/>
      <c r="AN22" s="55"/>
      <c r="AO22" s="55"/>
      <c r="AP22" s="55">
        <f t="shared" si="7"/>
        <v>55</v>
      </c>
      <c r="AQ22" s="55">
        <v>16</v>
      </c>
      <c r="AR22" s="55">
        <v>39</v>
      </c>
      <c r="AT22" s="55">
        <v>2019</v>
      </c>
      <c r="AU22" s="55" t="s">
        <v>1089</v>
      </c>
      <c r="AV22" s="55"/>
      <c r="AW22" s="55"/>
      <c r="AX22" s="55"/>
      <c r="AY22" s="55">
        <f t="shared" si="5"/>
        <v>36</v>
      </c>
      <c r="AZ22" s="55">
        <v>17</v>
      </c>
      <c r="BA22" s="55">
        <v>19</v>
      </c>
      <c r="BC22" s="55">
        <v>2020</v>
      </c>
      <c r="BD22" s="55" t="s">
        <v>1073</v>
      </c>
      <c r="BE22" s="55"/>
      <c r="BF22" s="55"/>
      <c r="BG22" s="55"/>
      <c r="BH22" s="55">
        <f t="shared" si="6"/>
        <v>27</v>
      </c>
      <c r="BI22" s="55"/>
      <c r="BJ22" s="55">
        <v>27</v>
      </c>
    </row>
    <row r="23" spans="1:62">
      <c r="A23" s="12">
        <v>2014</v>
      </c>
      <c r="B23" s="12" t="s">
        <v>1090</v>
      </c>
      <c r="C23" s="12" t="s">
        <v>1091</v>
      </c>
      <c r="D23" s="12" t="s">
        <v>914</v>
      </c>
      <c r="E23" s="12"/>
      <c r="F23" s="12">
        <f t="shared" si="0"/>
        <v>73</v>
      </c>
      <c r="G23" s="12"/>
      <c r="H23" s="12">
        <v>73</v>
      </c>
      <c r="I23" s="49"/>
      <c r="J23" s="55">
        <v>2015</v>
      </c>
      <c r="K23" s="55" t="s">
        <v>1083</v>
      </c>
      <c r="L23" s="55"/>
      <c r="M23" s="55"/>
      <c r="N23" s="55"/>
      <c r="O23" s="55">
        <f t="shared" si="1"/>
        <v>39</v>
      </c>
      <c r="P23" s="55">
        <v>20</v>
      </c>
      <c r="Q23" s="55">
        <v>19</v>
      </c>
      <c r="S23" s="55">
        <v>2016</v>
      </c>
      <c r="T23" s="55" t="s">
        <v>1092</v>
      </c>
      <c r="U23" s="55"/>
      <c r="V23" s="55"/>
      <c r="W23" s="55"/>
      <c r="X23" s="55">
        <f t="shared" si="2"/>
        <v>1713</v>
      </c>
      <c r="Y23" s="55">
        <v>479</v>
      </c>
      <c r="Z23" s="55">
        <v>1234</v>
      </c>
      <c r="AB23" s="55">
        <v>2017</v>
      </c>
      <c r="AC23" s="55" t="s">
        <v>1089</v>
      </c>
      <c r="AD23" s="55" t="s">
        <v>1093</v>
      </c>
      <c r="AE23" s="55"/>
      <c r="AF23" s="55"/>
      <c r="AG23" s="55">
        <f t="shared" si="3"/>
        <v>24</v>
      </c>
      <c r="AH23" s="55">
        <v>24</v>
      </c>
      <c r="AI23" s="55"/>
      <c r="AK23" s="55">
        <v>2018</v>
      </c>
      <c r="AL23" s="55" t="s">
        <v>1094</v>
      </c>
      <c r="AM23" s="55"/>
      <c r="AN23" s="55"/>
      <c r="AO23" s="55"/>
      <c r="AP23" s="55">
        <f t="shared" si="7"/>
        <v>1168</v>
      </c>
      <c r="AQ23" s="55">
        <v>783</v>
      </c>
      <c r="AR23" s="55">
        <v>385</v>
      </c>
      <c r="AT23" s="55">
        <v>2019</v>
      </c>
      <c r="AU23" s="55" t="s">
        <v>1095</v>
      </c>
      <c r="AV23" s="55"/>
      <c r="AW23" s="55"/>
      <c r="AX23" s="55"/>
      <c r="AY23" s="55">
        <f t="shared" si="5"/>
        <v>184</v>
      </c>
      <c r="AZ23" s="55">
        <v>99</v>
      </c>
      <c r="BA23" s="55">
        <v>85</v>
      </c>
      <c r="BC23" s="55">
        <v>2020</v>
      </c>
      <c r="BD23" s="55" t="s">
        <v>1096</v>
      </c>
      <c r="BE23" s="55"/>
      <c r="BF23" s="55"/>
      <c r="BG23" s="55"/>
      <c r="BH23" s="55">
        <f t="shared" si="6"/>
        <v>34</v>
      </c>
      <c r="BI23" s="55">
        <v>9</v>
      </c>
      <c r="BJ23" s="55">
        <v>25</v>
      </c>
    </row>
    <row r="24" spans="1:62">
      <c r="A24" s="55">
        <v>2014</v>
      </c>
      <c r="B24" s="55" t="s">
        <v>879</v>
      </c>
      <c r="C24" s="55"/>
      <c r="D24" s="55"/>
      <c r="E24" s="55"/>
      <c r="F24" s="55">
        <f t="shared" si="0"/>
        <v>1778</v>
      </c>
      <c r="G24" s="55">
        <v>875</v>
      </c>
      <c r="H24" s="55">
        <v>903</v>
      </c>
      <c r="J24" s="55">
        <v>2015</v>
      </c>
      <c r="K24" s="55" t="s">
        <v>1097</v>
      </c>
      <c r="L24" s="55" t="s">
        <v>1098</v>
      </c>
      <c r="M24" s="55"/>
      <c r="N24" s="55"/>
      <c r="O24" s="55">
        <f t="shared" si="1"/>
        <v>6</v>
      </c>
      <c r="P24" s="55">
        <v>6</v>
      </c>
      <c r="Q24" s="55"/>
      <c r="S24" s="55">
        <v>2016</v>
      </c>
      <c r="T24" s="55" t="s">
        <v>1099</v>
      </c>
      <c r="U24" s="55"/>
      <c r="V24" s="55"/>
      <c r="W24" s="55"/>
      <c r="X24" s="55">
        <f t="shared" si="2"/>
        <v>129</v>
      </c>
      <c r="Y24" s="55">
        <v>50</v>
      </c>
      <c r="Z24" s="55">
        <v>79</v>
      </c>
      <c r="AB24" s="55">
        <v>2017</v>
      </c>
      <c r="AC24" s="55" t="s">
        <v>1100</v>
      </c>
      <c r="AD24" s="55" t="s">
        <v>1101</v>
      </c>
      <c r="AE24" s="55"/>
      <c r="AF24" s="55"/>
      <c r="AG24" s="55">
        <f t="shared" si="3"/>
        <v>185</v>
      </c>
      <c r="AH24" s="55">
        <v>185</v>
      </c>
      <c r="AI24" s="55"/>
      <c r="AK24" s="55">
        <v>2018</v>
      </c>
      <c r="AL24" s="55" t="s">
        <v>1102</v>
      </c>
      <c r="AM24" s="55"/>
      <c r="AN24" s="55"/>
      <c r="AO24" s="55"/>
      <c r="AP24" s="55">
        <f t="shared" si="7"/>
        <v>44</v>
      </c>
      <c r="AQ24" s="55">
        <v>12</v>
      </c>
      <c r="AR24" s="55">
        <v>32</v>
      </c>
      <c r="AT24" s="55">
        <v>2019</v>
      </c>
      <c r="AU24" s="55" t="s">
        <v>1103</v>
      </c>
      <c r="AV24" s="55"/>
      <c r="AW24" s="55"/>
      <c r="AX24" s="55"/>
      <c r="AY24" s="55">
        <f t="shared" si="5"/>
        <v>128</v>
      </c>
      <c r="AZ24" s="55">
        <v>42</v>
      </c>
      <c r="BA24" s="55">
        <v>86</v>
      </c>
      <c r="BC24" s="55">
        <v>2020</v>
      </c>
      <c r="BD24" s="55" t="s">
        <v>1104</v>
      </c>
      <c r="BE24" s="55" t="s">
        <v>1105</v>
      </c>
      <c r="BF24" s="55"/>
      <c r="BG24" s="12" t="s">
        <v>914</v>
      </c>
      <c r="BH24" s="55">
        <f t="shared" si="6"/>
        <v>65</v>
      </c>
      <c r="BI24" s="55">
        <v>65</v>
      </c>
      <c r="BJ24" s="55"/>
    </row>
    <row r="25" spans="1:62">
      <c r="A25" s="55">
        <v>2014</v>
      </c>
      <c r="B25" s="55" t="s">
        <v>925</v>
      </c>
      <c r="C25" s="55"/>
      <c r="D25" s="55"/>
      <c r="E25" s="55"/>
      <c r="F25" s="55">
        <f t="shared" si="0"/>
        <v>2175</v>
      </c>
      <c r="G25" s="55">
        <v>1542</v>
      </c>
      <c r="H25" s="55">
        <v>633</v>
      </c>
      <c r="J25" s="55">
        <v>2015</v>
      </c>
      <c r="K25" s="55" t="s">
        <v>230</v>
      </c>
      <c r="L25" s="55"/>
      <c r="M25" s="55"/>
      <c r="N25" s="55"/>
      <c r="O25" s="55">
        <f t="shared" si="1"/>
        <v>102</v>
      </c>
      <c r="P25" s="55">
        <v>52</v>
      </c>
      <c r="Q25" s="55">
        <v>50</v>
      </c>
      <c r="S25" s="55">
        <v>2016</v>
      </c>
      <c r="T25" s="55" t="s">
        <v>1106</v>
      </c>
      <c r="U25" s="55"/>
      <c r="V25" s="55"/>
      <c r="W25" s="55"/>
      <c r="X25" s="55">
        <f t="shared" si="2"/>
        <v>57</v>
      </c>
      <c r="Y25" s="55">
        <v>31</v>
      </c>
      <c r="Z25" s="55">
        <v>26</v>
      </c>
      <c r="AB25" s="55">
        <v>2017</v>
      </c>
      <c r="AC25" s="55" t="s">
        <v>116</v>
      </c>
      <c r="AD25" s="55"/>
      <c r="AE25" s="55"/>
      <c r="AF25" s="55"/>
      <c r="AG25" s="55">
        <f t="shared" si="3"/>
        <v>71</v>
      </c>
      <c r="AH25" s="55">
        <v>34</v>
      </c>
      <c r="AI25" s="55">
        <v>37</v>
      </c>
      <c r="AK25" s="55">
        <v>2018</v>
      </c>
      <c r="AL25" s="55" t="s">
        <v>1107</v>
      </c>
      <c r="AM25" s="55" t="s">
        <v>1108</v>
      </c>
      <c r="AN25" s="55"/>
      <c r="AO25" s="55"/>
      <c r="AP25" s="55">
        <f t="shared" si="7"/>
        <v>17</v>
      </c>
      <c r="AQ25" s="55">
        <v>17</v>
      </c>
      <c r="AR25" s="55"/>
      <c r="AT25" s="55">
        <v>2019</v>
      </c>
      <c r="AU25" s="55" t="s">
        <v>1109</v>
      </c>
      <c r="AV25" s="55"/>
      <c r="AW25" s="55"/>
      <c r="AX25" s="55"/>
      <c r="AY25" s="55">
        <f t="shared" si="5"/>
        <v>100</v>
      </c>
      <c r="AZ25" s="55">
        <v>45</v>
      </c>
      <c r="BA25" s="55">
        <v>55</v>
      </c>
      <c r="BC25" s="55">
        <v>2020</v>
      </c>
      <c r="BD25" s="55" t="s">
        <v>1110</v>
      </c>
      <c r="BE25" s="55" t="s">
        <v>1105</v>
      </c>
      <c r="BF25" s="55"/>
      <c r="BG25" s="12" t="s">
        <v>914</v>
      </c>
      <c r="BH25" s="55">
        <f t="shared" si="6"/>
        <v>47</v>
      </c>
      <c r="BI25" s="55">
        <v>47</v>
      </c>
      <c r="BJ25" s="55"/>
    </row>
    <row r="26" spans="1:62">
      <c r="A26" s="12">
        <v>2014</v>
      </c>
      <c r="B26" s="12" t="s">
        <v>1111</v>
      </c>
      <c r="C26" s="12" t="s">
        <v>1112</v>
      </c>
      <c r="D26" s="12" t="s">
        <v>914</v>
      </c>
      <c r="E26" s="12"/>
      <c r="F26" s="12">
        <f t="shared" si="0"/>
        <v>18</v>
      </c>
      <c r="G26" s="12"/>
      <c r="H26" s="12">
        <v>18</v>
      </c>
      <c r="I26" s="49"/>
      <c r="J26" s="55">
        <v>2015</v>
      </c>
      <c r="K26" s="55" t="s">
        <v>1113</v>
      </c>
      <c r="L26" s="55" t="s">
        <v>1114</v>
      </c>
      <c r="M26" s="55"/>
      <c r="N26" s="55"/>
      <c r="O26" s="55">
        <f t="shared" si="1"/>
        <v>38</v>
      </c>
      <c r="P26" s="55"/>
      <c r="Q26" s="55">
        <v>38</v>
      </c>
      <c r="S26" s="55">
        <v>2016</v>
      </c>
      <c r="T26" s="55" t="s">
        <v>879</v>
      </c>
      <c r="U26" s="55" t="s">
        <v>1115</v>
      </c>
      <c r="V26" s="55"/>
      <c r="W26" s="55"/>
      <c r="X26" s="55">
        <f t="shared" si="2"/>
        <v>26</v>
      </c>
      <c r="Y26" s="55">
        <v>26</v>
      </c>
      <c r="Z26" s="55"/>
      <c r="AB26" s="55">
        <v>2017</v>
      </c>
      <c r="AC26" s="55" t="s">
        <v>1116</v>
      </c>
      <c r="AD26" s="55" t="s">
        <v>1117</v>
      </c>
      <c r="AE26" s="12" t="s">
        <v>914</v>
      </c>
      <c r="AF26" s="55"/>
      <c r="AG26" s="55">
        <f t="shared" si="3"/>
        <v>1769</v>
      </c>
      <c r="AH26" s="55"/>
      <c r="AI26" s="55">
        <v>1769</v>
      </c>
      <c r="AK26" s="55">
        <v>2018</v>
      </c>
      <c r="AL26" s="55" t="s">
        <v>1118</v>
      </c>
      <c r="AM26" s="55" t="s">
        <v>1119</v>
      </c>
      <c r="AN26" s="55"/>
      <c r="AO26" s="55"/>
      <c r="AP26" s="55">
        <f t="shared" si="7"/>
        <v>28</v>
      </c>
      <c r="AQ26" s="55">
        <v>28</v>
      </c>
      <c r="AR26" s="55"/>
      <c r="AT26" s="55">
        <v>2019</v>
      </c>
      <c r="AU26" s="55" t="s">
        <v>1120</v>
      </c>
      <c r="AV26" s="55"/>
      <c r="AW26" s="55"/>
      <c r="AX26" s="55"/>
      <c r="AY26" s="55">
        <f t="shared" si="5"/>
        <v>207</v>
      </c>
      <c r="AZ26" s="55">
        <v>135</v>
      </c>
      <c r="BA26" s="55">
        <v>72</v>
      </c>
      <c r="BC26" s="55">
        <v>2020</v>
      </c>
      <c r="BD26" s="55" t="s">
        <v>1121</v>
      </c>
      <c r="BE26" s="55"/>
      <c r="BF26" s="55"/>
      <c r="BG26" s="55"/>
      <c r="BH26" s="55">
        <f t="shared" si="6"/>
        <v>40</v>
      </c>
      <c r="BI26" s="55">
        <v>17</v>
      </c>
      <c r="BJ26" s="55">
        <v>23</v>
      </c>
    </row>
    <row r="27" spans="1:62">
      <c r="A27" s="55">
        <v>2014</v>
      </c>
      <c r="B27" s="55" t="s">
        <v>1122</v>
      </c>
      <c r="C27" s="55" t="s">
        <v>1123</v>
      </c>
      <c r="D27" s="55"/>
      <c r="E27" s="55"/>
      <c r="F27" s="55">
        <f t="shared" si="0"/>
        <v>9</v>
      </c>
      <c r="G27" s="55">
        <v>9</v>
      </c>
      <c r="H27" s="55"/>
      <c r="J27" s="55">
        <v>2015</v>
      </c>
      <c r="K27" s="55" t="s">
        <v>1124</v>
      </c>
      <c r="L27" s="55" t="s">
        <v>1125</v>
      </c>
      <c r="M27" s="55"/>
      <c r="N27" s="55"/>
      <c r="O27" s="55">
        <f t="shared" si="1"/>
        <v>30</v>
      </c>
      <c r="P27" s="55"/>
      <c r="Q27" s="55">
        <v>30</v>
      </c>
      <c r="S27" s="55">
        <v>2016</v>
      </c>
      <c r="T27" s="55" t="s">
        <v>1126</v>
      </c>
      <c r="U27" s="55" t="s">
        <v>1127</v>
      </c>
      <c r="V27" s="55"/>
      <c r="W27" s="55"/>
      <c r="X27" s="55">
        <f t="shared" si="2"/>
        <v>29</v>
      </c>
      <c r="Y27" s="55">
        <v>29</v>
      </c>
      <c r="Z27" s="55"/>
      <c r="AB27" s="55">
        <v>2017</v>
      </c>
      <c r="AC27" s="55" t="s">
        <v>1128</v>
      </c>
      <c r="AD27" s="55"/>
      <c r="AE27" s="55"/>
      <c r="AF27" s="55"/>
      <c r="AG27" s="55">
        <f t="shared" si="3"/>
        <v>259</v>
      </c>
      <c r="AH27" s="55">
        <v>154</v>
      </c>
      <c r="AI27" s="55">
        <v>105</v>
      </c>
      <c r="AK27" s="55">
        <v>2018</v>
      </c>
      <c r="AL27" s="55" t="s">
        <v>97</v>
      </c>
      <c r="AM27" s="55"/>
      <c r="AN27" s="55"/>
      <c r="AO27" s="55"/>
      <c r="AP27" s="55">
        <f t="shared" si="7"/>
        <v>11</v>
      </c>
      <c r="AQ27" s="55">
        <v>7</v>
      </c>
      <c r="AR27" s="55">
        <v>4</v>
      </c>
      <c r="AT27" s="55">
        <v>2019</v>
      </c>
      <c r="AU27" s="55" t="s">
        <v>1129</v>
      </c>
      <c r="AV27" s="55"/>
      <c r="AW27" s="55"/>
      <c r="AX27" s="55"/>
      <c r="AY27" s="55">
        <f t="shared" si="5"/>
        <v>187</v>
      </c>
      <c r="AZ27" s="55">
        <v>72</v>
      </c>
      <c r="BA27" s="55">
        <v>115</v>
      </c>
      <c r="BC27" s="55">
        <v>2020</v>
      </c>
      <c r="BD27" s="55" t="s">
        <v>1130</v>
      </c>
      <c r="BE27" s="55"/>
      <c r="BF27" s="55"/>
      <c r="BG27" s="55"/>
      <c r="BH27" s="55">
        <f t="shared" si="6"/>
        <v>11</v>
      </c>
      <c r="BI27" s="55">
        <v>11</v>
      </c>
      <c r="BJ27" s="55"/>
    </row>
    <row r="28" spans="1:62">
      <c r="A28" s="55">
        <v>2014</v>
      </c>
      <c r="B28" s="55" t="s">
        <v>1131</v>
      </c>
      <c r="C28" s="55" t="s">
        <v>1132</v>
      </c>
      <c r="D28" s="55"/>
      <c r="E28" s="55"/>
      <c r="F28" s="55">
        <f t="shared" si="0"/>
        <v>32</v>
      </c>
      <c r="G28" s="55">
        <v>32</v>
      </c>
      <c r="H28" s="55"/>
      <c r="J28" s="55">
        <v>2015</v>
      </c>
      <c r="K28" s="55" t="s">
        <v>1133</v>
      </c>
      <c r="L28" s="55" t="s">
        <v>1134</v>
      </c>
      <c r="M28" s="55"/>
      <c r="N28" s="55"/>
      <c r="O28" s="55">
        <f t="shared" si="1"/>
        <v>17</v>
      </c>
      <c r="P28" s="55">
        <v>17</v>
      </c>
      <c r="Q28" s="55"/>
      <c r="S28" s="55">
        <v>2016</v>
      </c>
      <c r="T28" s="55" t="s">
        <v>1135</v>
      </c>
      <c r="U28" s="55" t="s">
        <v>31</v>
      </c>
      <c r="V28" s="55"/>
      <c r="W28" s="55"/>
      <c r="X28" s="55">
        <f t="shared" si="2"/>
        <v>13</v>
      </c>
      <c r="Y28" s="55">
        <v>13</v>
      </c>
      <c r="Z28" s="55"/>
      <c r="AB28" s="55">
        <v>2017</v>
      </c>
      <c r="AC28" s="55" t="s">
        <v>1136</v>
      </c>
      <c r="AD28" s="55" t="s">
        <v>1137</v>
      </c>
      <c r="AE28" s="55"/>
      <c r="AF28" s="55"/>
      <c r="AG28" s="55">
        <f t="shared" si="3"/>
        <v>31</v>
      </c>
      <c r="AH28" s="55"/>
      <c r="AI28" s="55">
        <v>31</v>
      </c>
      <c r="AK28" s="55">
        <v>2018</v>
      </c>
      <c r="AL28" s="55" t="s">
        <v>1113</v>
      </c>
      <c r="AM28" s="55"/>
      <c r="AN28" s="55"/>
      <c r="AO28" s="55"/>
      <c r="AP28" s="55">
        <f t="shared" si="7"/>
        <v>20</v>
      </c>
      <c r="AQ28" s="55">
        <v>7</v>
      </c>
      <c r="AR28" s="55">
        <v>13</v>
      </c>
      <c r="AT28" s="55">
        <v>2019</v>
      </c>
      <c r="AU28" s="55" t="s">
        <v>1138</v>
      </c>
      <c r="AV28" s="55"/>
      <c r="AW28" s="55"/>
      <c r="AX28" s="55"/>
      <c r="AY28" s="55">
        <f t="shared" si="5"/>
        <v>46</v>
      </c>
      <c r="AZ28" s="55">
        <v>4</v>
      </c>
      <c r="BA28" s="55">
        <v>42</v>
      </c>
      <c r="BC28" s="55">
        <v>2020</v>
      </c>
      <c r="BD28" s="55" t="s">
        <v>1139</v>
      </c>
      <c r="BE28" s="55"/>
      <c r="BF28" s="55"/>
      <c r="BG28" s="55"/>
      <c r="BH28" s="55">
        <f t="shared" si="6"/>
        <v>1457</v>
      </c>
      <c r="BI28" s="55">
        <v>753</v>
      </c>
      <c r="BJ28" s="55">
        <v>704</v>
      </c>
    </row>
    <row r="29" spans="1:62">
      <c r="A29" s="55">
        <v>2014</v>
      </c>
      <c r="B29" s="55" t="s">
        <v>1140</v>
      </c>
      <c r="C29" s="55" t="s">
        <v>199</v>
      </c>
      <c r="D29" s="55"/>
      <c r="E29" s="55"/>
      <c r="F29" s="55">
        <f t="shared" si="0"/>
        <v>8</v>
      </c>
      <c r="G29" s="55">
        <v>8</v>
      </c>
      <c r="H29" s="55"/>
      <c r="J29" s="55">
        <v>2015</v>
      </c>
      <c r="K29" s="55" t="s">
        <v>1141</v>
      </c>
      <c r="L29" s="55"/>
      <c r="M29" s="55"/>
      <c r="N29" s="55"/>
      <c r="O29" s="55">
        <f t="shared" si="1"/>
        <v>41</v>
      </c>
      <c r="P29" s="55">
        <v>19</v>
      </c>
      <c r="Q29" s="55">
        <v>22</v>
      </c>
      <c r="S29" s="55">
        <v>2016</v>
      </c>
      <c r="T29" s="55" t="s">
        <v>1142</v>
      </c>
      <c r="U29" s="55"/>
      <c r="V29" s="55"/>
      <c r="W29" s="55"/>
      <c r="X29" s="55">
        <f t="shared" si="2"/>
        <v>44</v>
      </c>
      <c r="Y29" s="55">
        <v>14</v>
      </c>
      <c r="Z29" s="55">
        <v>30</v>
      </c>
      <c r="AB29" s="55">
        <v>2017</v>
      </c>
      <c r="AC29" s="55" t="s">
        <v>1143</v>
      </c>
      <c r="AD29" s="55" t="s">
        <v>1144</v>
      </c>
      <c r="AE29" s="12" t="s">
        <v>914</v>
      </c>
      <c r="AF29" s="55"/>
      <c r="AG29" s="55">
        <f t="shared" si="3"/>
        <v>6</v>
      </c>
      <c r="AH29" s="55">
        <v>6</v>
      </c>
      <c r="AI29" s="55"/>
      <c r="AK29" s="55">
        <v>2018</v>
      </c>
      <c r="AL29" s="55" t="s">
        <v>1145</v>
      </c>
      <c r="AM29" s="55"/>
      <c r="AN29" s="55"/>
      <c r="AO29" s="55"/>
      <c r="AP29" s="55">
        <f t="shared" si="7"/>
        <v>689</v>
      </c>
      <c r="AQ29" s="55">
        <v>339</v>
      </c>
      <c r="AR29" s="55">
        <v>350</v>
      </c>
      <c r="AT29" s="55">
        <v>2019</v>
      </c>
      <c r="AU29" s="55" t="s">
        <v>1146</v>
      </c>
      <c r="AV29" s="55"/>
      <c r="AW29" s="55"/>
      <c r="AX29" s="55"/>
      <c r="AY29" s="55">
        <f t="shared" si="5"/>
        <v>17</v>
      </c>
      <c r="AZ29" s="55">
        <v>15</v>
      </c>
      <c r="BA29" s="55">
        <v>2</v>
      </c>
      <c r="BC29" s="55">
        <v>2020</v>
      </c>
      <c r="BD29" s="55" t="s">
        <v>1147</v>
      </c>
      <c r="BE29" s="55"/>
      <c r="BF29" s="55"/>
      <c r="BG29" s="55"/>
      <c r="BH29" s="55">
        <f t="shared" si="6"/>
        <v>13</v>
      </c>
      <c r="BI29" s="55">
        <v>7</v>
      </c>
      <c r="BJ29" s="55">
        <v>6</v>
      </c>
    </row>
    <row r="30" spans="1:62">
      <c r="A30" s="55">
        <v>2014</v>
      </c>
      <c r="B30" s="55" t="s">
        <v>1068</v>
      </c>
      <c r="C30" s="55"/>
      <c r="D30" s="55"/>
      <c r="E30" s="55"/>
      <c r="F30" s="55">
        <f t="shared" si="0"/>
        <v>2854</v>
      </c>
      <c r="G30" s="55">
        <v>1185</v>
      </c>
      <c r="H30" s="55">
        <v>1669</v>
      </c>
      <c r="J30" s="55">
        <v>2015</v>
      </c>
      <c r="K30" s="55" t="s">
        <v>1148</v>
      </c>
      <c r="L30" s="55"/>
      <c r="M30" s="55"/>
      <c r="N30" s="55"/>
      <c r="O30" s="55">
        <f t="shared" si="1"/>
        <v>21</v>
      </c>
      <c r="P30" s="55">
        <v>6</v>
      </c>
      <c r="Q30" s="55">
        <v>15</v>
      </c>
      <c r="S30" s="55">
        <v>2016</v>
      </c>
      <c r="T30" s="55" t="s">
        <v>1149</v>
      </c>
      <c r="U30" s="55"/>
      <c r="V30" s="55"/>
      <c r="W30" s="55"/>
      <c r="X30" s="55">
        <f t="shared" si="2"/>
        <v>55</v>
      </c>
      <c r="Y30" s="55">
        <v>15</v>
      </c>
      <c r="Z30" s="55">
        <v>40</v>
      </c>
      <c r="AB30" s="55">
        <v>2017</v>
      </c>
      <c r="AC30" s="55" t="s">
        <v>1150</v>
      </c>
      <c r="AD30" s="55" t="s">
        <v>1151</v>
      </c>
      <c r="AE30" s="12" t="s">
        <v>914</v>
      </c>
      <c r="AF30" s="55"/>
      <c r="AG30" s="55">
        <f t="shared" si="3"/>
        <v>121</v>
      </c>
      <c r="AH30" s="55">
        <v>121</v>
      </c>
      <c r="AI30" s="55"/>
      <c r="AK30" s="55">
        <v>2018</v>
      </c>
      <c r="AL30" s="55" t="s">
        <v>1152</v>
      </c>
      <c r="AM30" s="55"/>
      <c r="AN30" s="55"/>
      <c r="AO30" s="55"/>
      <c r="AP30" s="55">
        <f t="shared" si="7"/>
        <v>879</v>
      </c>
      <c r="AQ30" s="55">
        <v>364</v>
      </c>
      <c r="AR30" s="55">
        <v>515</v>
      </c>
      <c r="AT30" s="55">
        <v>2019</v>
      </c>
      <c r="AU30" s="55" t="s">
        <v>1153</v>
      </c>
      <c r="AV30" s="55"/>
      <c r="AW30" s="55"/>
      <c r="AX30" s="55"/>
      <c r="AY30" s="55">
        <f t="shared" si="5"/>
        <v>12</v>
      </c>
      <c r="AZ30" s="55">
        <v>10</v>
      </c>
      <c r="BA30" s="55">
        <v>2</v>
      </c>
      <c r="BC30" s="55">
        <v>2020</v>
      </c>
      <c r="BD30" s="55" t="s">
        <v>1154</v>
      </c>
      <c r="BE30" s="55"/>
      <c r="BF30" s="55"/>
      <c r="BG30" s="55"/>
      <c r="BH30" s="55">
        <f t="shared" si="6"/>
        <v>85</v>
      </c>
      <c r="BI30" s="55">
        <v>37</v>
      </c>
      <c r="BJ30" s="55">
        <v>48</v>
      </c>
    </row>
    <row r="31" spans="1:62">
      <c r="A31" s="55">
        <v>2014</v>
      </c>
      <c r="B31" s="55" t="s">
        <v>1155</v>
      </c>
      <c r="C31" s="55" t="s">
        <v>1156</v>
      </c>
      <c r="D31" s="55"/>
      <c r="E31" s="12" t="s">
        <v>914</v>
      </c>
      <c r="F31" s="55">
        <f t="shared" si="0"/>
        <v>294</v>
      </c>
      <c r="G31" s="55"/>
      <c r="H31" s="55">
        <v>294</v>
      </c>
      <c r="J31" s="55">
        <v>2015</v>
      </c>
      <c r="K31" s="55" t="s">
        <v>549</v>
      </c>
      <c r="L31" s="55"/>
      <c r="M31" s="55"/>
      <c r="N31" s="55"/>
      <c r="O31" s="55">
        <f t="shared" si="1"/>
        <v>24</v>
      </c>
      <c r="P31" s="55">
        <v>16</v>
      </c>
      <c r="Q31" s="55">
        <v>8</v>
      </c>
      <c r="S31" s="55">
        <v>2016</v>
      </c>
      <c r="T31" s="55" t="s">
        <v>1157</v>
      </c>
      <c r="U31" s="55"/>
      <c r="V31" s="55"/>
      <c r="W31" s="55"/>
      <c r="X31" s="55">
        <f t="shared" si="2"/>
        <v>40</v>
      </c>
      <c r="Y31" s="55">
        <v>26</v>
      </c>
      <c r="Z31" s="55">
        <v>14</v>
      </c>
      <c r="AB31" s="55">
        <v>2017</v>
      </c>
      <c r="AC31" s="55" t="s">
        <v>1158</v>
      </c>
      <c r="AD31" s="55"/>
      <c r="AE31" s="55"/>
      <c r="AF31" s="55"/>
      <c r="AG31" s="55">
        <f t="shared" si="3"/>
        <v>24</v>
      </c>
      <c r="AH31" s="55">
        <v>12</v>
      </c>
      <c r="AI31" s="55">
        <v>12</v>
      </c>
      <c r="AK31" s="55">
        <v>2018</v>
      </c>
      <c r="AL31" s="55" t="s">
        <v>1028</v>
      </c>
      <c r="AM31" s="55"/>
      <c r="AN31" s="55"/>
      <c r="AO31" s="55"/>
      <c r="AP31" s="55">
        <f t="shared" si="7"/>
        <v>1498</v>
      </c>
      <c r="AQ31" s="55">
        <v>1090</v>
      </c>
      <c r="AR31" s="55">
        <v>408</v>
      </c>
      <c r="AT31" s="55">
        <v>2019</v>
      </c>
      <c r="AU31" s="55" t="s">
        <v>1159</v>
      </c>
      <c r="AV31" s="55"/>
      <c r="AW31" s="55"/>
      <c r="AX31" s="55"/>
      <c r="AY31" s="55">
        <f t="shared" si="5"/>
        <v>181</v>
      </c>
      <c r="AZ31" s="55">
        <v>71</v>
      </c>
      <c r="BA31" s="55">
        <v>110</v>
      </c>
      <c r="BC31" s="55">
        <v>2020</v>
      </c>
      <c r="BD31" s="55" t="s">
        <v>1160</v>
      </c>
      <c r="BE31" s="55"/>
      <c r="BF31" s="55"/>
      <c r="BG31" s="55"/>
      <c r="BH31" s="55">
        <f t="shared" si="6"/>
        <v>40</v>
      </c>
      <c r="BI31" s="55">
        <v>29</v>
      </c>
      <c r="BJ31" s="55">
        <v>11</v>
      </c>
    </row>
    <row r="32" spans="1:62">
      <c r="A32" s="55">
        <v>2014</v>
      </c>
      <c r="B32" s="55" t="s">
        <v>1161</v>
      </c>
      <c r="C32" s="55"/>
      <c r="D32" s="55"/>
      <c r="E32" s="55"/>
      <c r="F32" s="55">
        <f t="shared" si="0"/>
        <v>736</v>
      </c>
      <c r="G32" s="55">
        <v>344</v>
      </c>
      <c r="H32" s="55">
        <v>392</v>
      </c>
      <c r="J32" s="55">
        <v>2015</v>
      </c>
      <c r="K32" s="55" t="s">
        <v>1162</v>
      </c>
      <c r="L32" s="55" t="s">
        <v>199</v>
      </c>
      <c r="M32" s="55"/>
      <c r="N32" s="55"/>
      <c r="O32" s="55">
        <f t="shared" si="1"/>
        <v>51</v>
      </c>
      <c r="P32" s="55">
        <v>51</v>
      </c>
      <c r="Q32" s="55"/>
      <c r="S32" s="55">
        <v>2016</v>
      </c>
      <c r="T32" s="55" t="s">
        <v>1163</v>
      </c>
      <c r="U32" s="55"/>
      <c r="V32" s="55"/>
      <c r="W32" s="55"/>
      <c r="X32" s="55">
        <f t="shared" si="2"/>
        <v>95</v>
      </c>
      <c r="Y32" s="55">
        <v>83</v>
      </c>
      <c r="Z32" s="55">
        <v>12</v>
      </c>
      <c r="AB32" s="55">
        <v>2017</v>
      </c>
      <c r="AC32" s="55" t="s">
        <v>1164</v>
      </c>
      <c r="AD32" s="55" t="s">
        <v>447</v>
      </c>
      <c r="AE32" s="55"/>
      <c r="AF32" s="55"/>
      <c r="AG32" s="55">
        <f t="shared" si="3"/>
        <v>25</v>
      </c>
      <c r="AH32" s="55">
        <v>25</v>
      </c>
      <c r="AI32" s="55"/>
      <c r="AK32" s="55">
        <v>2018</v>
      </c>
      <c r="AL32" s="55" t="s">
        <v>1165</v>
      </c>
      <c r="AM32" s="55"/>
      <c r="AN32" s="55"/>
      <c r="AO32" s="55"/>
      <c r="AP32" s="55">
        <f t="shared" si="7"/>
        <v>8</v>
      </c>
      <c r="AQ32" s="55">
        <v>6</v>
      </c>
      <c r="AR32" s="55">
        <v>2</v>
      </c>
      <c r="AT32" s="55">
        <v>2019</v>
      </c>
      <c r="AU32" s="55" t="s">
        <v>406</v>
      </c>
      <c r="AV32" s="55"/>
      <c r="AW32" s="55"/>
      <c r="AX32" s="55"/>
      <c r="AY32" s="55">
        <f t="shared" si="5"/>
        <v>333</v>
      </c>
      <c r="AZ32" s="55">
        <v>161</v>
      </c>
      <c r="BA32" s="55">
        <v>172</v>
      </c>
      <c r="BC32" s="55">
        <v>2020</v>
      </c>
      <c r="BD32" s="55" t="s">
        <v>1166</v>
      </c>
      <c r="BE32" s="55"/>
      <c r="BF32" s="55"/>
      <c r="BG32" s="55"/>
      <c r="BH32" s="55">
        <f t="shared" si="6"/>
        <v>26</v>
      </c>
      <c r="BI32" s="55">
        <v>9</v>
      </c>
      <c r="BJ32" s="55">
        <v>17</v>
      </c>
    </row>
    <row r="33" spans="1:62">
      <c r="A33" s="55">
        <v>2014</v>
      </c>
      <c r="B33" s="55" t="s">
        <v>1167</v>
      </c>
      <c r="C33" s="55"/>
      <c r="D33" s="55"/>
      <c r="E33" s="55"/>
      <c r="F33" s="55">
        <f t="shared" si="0"/>
        <v>5834</v>
      </c>
      <c r="G33" s="55">
        <v>2546</v>
      </c>
      <c r="H33" s="55">
        <v>3288</v>
      </c>
      <c r="J33" s="55">
        <v>2015</v>
      </c>
      <c r="K33" s="55" t="s">
        <v>1168</v>
      </c>
      <c r="L33" s="55"/>
      <c r="M33" s="55"/>
      <c r="N33" s="55"/>
      <c r="O33" s="55">
        <f t="shared" si="1"/>
        <v>15</v>
      </c>
      <c r="P33" s="55">
        <v>8</v>
      </c>
      <c r="Q33" s="55">
        <v>7</v>
      </c>
      <c r="S33" s="55">
        <v>2016</v>
      </c>
      <c r="T33" s="55" t="s">
        <v>1169</v>
      </c>
      <c r="U33" s="55" t="s">
        <v>1170</v>
      </c>
      <c r="V33" s="55"/>
      <c r="W33" s="55"/>
      <c r="X33" s="55">
        <f t="shared" si="2"/>
        <v>67</v>
      </c>
      <c r="Y33" s="55">
        <v>67</v>
      </c>
      <c r="Z33" s="55"/>
      <c r="AB33" s="55">
        <v>2017</v>
      </c>
      <c r="AC33" s="55" t="s">
        <v>1171</v>
      </c>
      <c r="AD33" s="55" t="s">
        <v>1172</v>
      </c>
      <c r="AE33" s="12" t="s">
        <v>914</v>
      </c>
      <c r="AF33" s="55"/>
      <c r="AG33" s="55">
        <f t="shared" si="3"/>
        <v>46</v>
      </c>
      <c r="AH33" s="55">
        <v>46</v>
      </c>
      <c r="AI33" s="55"/>
      <c r="AK33" s="55">
        <v>2018</v>
      </c>
      <c r="AL33" s="55" t="s">
        <v>1173</v>
      </c>
      <c r="AM33" s="55"/>
      <c r="AN33" s="55"/>
      <c r="AO33" s="55"/>
      <c r="AP33" s="55">
        <f t="shared" si="7"/>
        <v>200</v>
      </c>
      <c r="AQ33" s="55">
        <v>108</v>
      </c>
      <c r="AR33" s="55">
        <v>92</v>
      </c>
      <c r="AT33" s="55">
        <v>2019</v>
      </c>
      <c r="AU33" s="55" t="s">
        <v>1174</v>
      </c>
      <c r="AV33" s="55" t="s">
        <v>1175</v>
      </c>
      <c r="AW33" s="55"/>
      <c r="AX33" s="55"/>
      <c r="AY33" s="55">
        <f t="shared" si="5"/>
        <v>13</v>
      </c>
      <c r="AZ33" s="55">
        <v>13</v>
      </c>
      <c r="BA33" s="55"/>
      <c r="BC33" s="55">
        <v>2020</v>
      </c>
      <c r="BD33" s="55" t="s">
        <v>1176</v>
      </c>
      <c r="BE33" s="55"/>
      <c r="BF33" s="55"/>
      <c r="BG33" s="55"/>
      <c r="BH33" s="55">
        <f t="shared" si="6"/>
        <v>42</v>
      </c>
      <c r="BI33" s="55">
        <v>30</v>
      </c>
      <c r="BJ33" s="55">
        <v>12</v>
      </c>
    </row>
    <row r="34" spans="1:62">
      <c r="A34" s="55">
        <v>2014</v>
      </c>
      <c r="B34" s="55" t="s">
        <v>550</v>
      </c>
      <c r="C34" s="55"/>
      <c r="D34" s="55"/>
      <c r="E34" s="55"/>
      <c r="F34" s="55">
        <f t="shared" si="0"/>
        <v>91820</v>
      </c>
      <c r="G34" s="55">
        <v>50832</v>
      </c>
      <c r="H34" s="55">
        <v>40988</v>
      </c>
      <c r="J34" s="55">
        <v>2015</v>
      </c>
      <c r="K34" s="55" t="s">
        <v>1177</v>
      </c>
      <c r="L34" s="55"/>
      <c r="M34" s="55"/>
      <c r="N34" s="55"/>
      <c r="O34" s="55">
        <f t="shared" si="1"/>
        <v>12</v>
      </c>
      <c r="P34" s="55">
        <v>8</v>
      </c>
      <c r="Q34" s="55">
        <v>4</v>
      </c>
      <c r="S34" s="55">
        <v>2016</v>
      </c>
      <c r="T34" s="55" t="s">
        <v>1136</v>
      </c>
      <c r="U34" s="55"/>
      <c r="V34" s="55"/>
      <c r="W34" s="55"/>
      <c r="X34" s="55">
        <f t="shared" si="2"/>
        <v>100</v>
      </c>
      <c r="Y34" s="55">
        <v>24</v>
      </c>
      <c r="Z34" s="55">
        <v>76</v>
      </c>
      <c r="AB34" s="55">
        <v>2017</v>
      </c>
      <c r="AC34" s="55" t="s">
        <v>1178</v>
      </c>
      <c r="AD34" s="55" t="s">
        <v>1179</v>
      </c>
      <c r="AE34" s="55"/>
      <c r="AF34" s="55"/>
      <c r="AG34" s="55">
        <f t="shared" si="3"/>
        <v>46</v>
      </c>
      <c r="AH34" s="55">
        <v>46</v>
      </c>
      <c r="AI34" s="55"/>
      <c r="AK34" s="12">
        <v>2018</v>
      </c>
      <c r="AL34" s="12" t="s">
        <v>1180</v>
      </c>
      <c r="AM34" s="12" t="s">
        <v>1181</v>
      </c>
      <c r="AN34" s="12" t="s">
        <v>914</v>
      </c>
      <c r="AO34" s="12"/>
      <c r="AP34" s="12">
        <f t="shared" si="7"/>
        <v>8</v>
      </c>
      <c r="AQ34" s="12">
        <v>8</v>
      </c>
      <c r="AR34" s="12"/>
      <c r="AS34" s="49"/>
      <c r="AT34" s="12">
        <v>2019</v>
      </c>
      <c r="AU34" s="12" t="s">
        <v>1182</v>
      </c>
      <c r="AV34" s="12" t="s">
        <v>1183</v>
      </c>
      <c r="AW34" s="12" t="s">
        <v>914</v>
      </c>
      <c r="AX34" s="12"/>
      <c r="AY34" s="12">
        <f t="shared" si="5"/>
        <v>10</v>
      </c>
      <c r="AZ34" s="12">
        <v>10</v>
      </c>
      <c r="BA34" s="12"/>
      <c r="BB34" s="49"/>
      <c r="BC34" s="55">
        <v>2020</v>
      </c>
      <c r="BD34" s="55" t="s">
        <v>976</v>
      </c>
      <c r="BE34" s="55"/>
      <c r="BF34" s="55"/>
      <c r="BG34" s="55"/>
      <c r="BH34" s="55">
        <f t="shared" si="6"/>
        <v>79</v>
      </c>
      <c r="BI34" s="55">
        <v>40</v>
      </c>
      <c r="BJ34" s="55">
        <v>39</v>
      </c>
    </row>
    <row r="35" spans="1:62">
      <c r="A35" s="55">
        <v>2014</v>
      </c>
      <c r="B35" s="55" t="s">
        <v>1184</v>
      </c>
      <c r="C35" s="55" t="s">
        <v>603</v>
      </c>
      <c r="D35" s="55"/>
      <c r="E35" s="55"/>
      <c r="F35" s="55">
        <f t="shared" si="0"/>
        <v>14</v>
      </c>
      <c r="G35" s="55">
        <v>14</v>
      </c>
      <c r="H35" s="55"/>
      <c r="J35" s="12">
        <v>2015</v>
      </c>
      <c r="K35" s="12" t="s">
        <v>1185</v>
      </c>
      <c r="L35" s="12" t="s">
        <v>1186</v>
      </c>
      <c r="M35" s="12" t="s">
        <v>914</v>
      </c>
      <c r="N35" s="12"/>
      <c r="O35" s="12">
        <f t="shared" si="1"/>
        <v>2891</v>
      </c>
      <c r="P35" s="12"/>
      <c r="Q35" s="12">
        <v>2891</v>
      </c>
      <c r="R35" s="49"/>
      <c r="S35" s="55">
        <v>2016</v>
      </c>
      <c r="T35" s="55" t="s">
        <v>1187</v>
      </c>
      <c r="U35" s="55"/>
      <c r="V35" s="55"/>
      <c r="W35" s="55"/>
      <c r="X35" s="55">
        <f t="shared" si="2"/>
        <v>22</v>
      </c>
      <c r="Y35" s="55">
        <v>14</v>
      </c>
      <c r="Z35" s="55">
        <v>8</v>
      </c>
      <c r="AB35" s="55">
        <v>2017</v>
      </c>
      <c r="AC35" s="55" t="s">
        <v>1188</v>
      </c>
      <c r="AD35" s="55"/>
      <c r="AE35" s="55"/>
      <c r="AF35" s="55"/>
      <c r="AG35" s="55">
        <f t="shared" si="3"/>
        <v>8</v>
      </c>
      <c r="AH35" s="55">
        <v>4</v>
      </c>
      <c r="AI35" s="55">
        <v>4</v>
      </c>
      <c r="AK35" s="55">
        <v>2018</v>
      </c>
      <c r="AL35" s="55" t="s">
        <v>1189</v>
      </c>
      <c r="AM35" s="55"/>
      <c r="AN35" s="55"/>
      <c r="AO35" s="55"/>
      <c r="AP35" s="55">
        <f t="shared" si="7"/>
        <v>30</v>
      </c>
      <c r="AQ35" s="55">
        <v>12</v>
      </c>
      <c r="AR35" s="55">
        <v>18</v>
      </c>
      <c r="AT35" s="55">
        <v>2019</v>
      </c>
      <c r="AU35" s="55" t="s">
        <v>1190</v>
      </c>
      <c r="AV35" s="55"/>
      <c r="AW35" s="55"/>
      <c r="AX35" s="55"/>
      <c r="AY35" s="55">
        <f t="shared" si="5"/>
        <v>33</v>
      </c>
      <c r="AZ35" s="55">
        <v>16</v>
      </c>
      <c r="BA35" s="55">
        <v>17</v>
      </c>
      <c r="BC35" s="55">
        <v>2020</v>
      </c>
      <c r="BD35" s="55" t="s">
        <v>1191</v>
      </c>
      <c r="BE35" s="55"/>
      <c r="BF35" s="55"/>
      <c r="BG35" s="55"/>
      <c r="BH35" s="55">
        <f t="shared" si="6"/>
        <v>14378</v>
      </c>
      <c r="BI35" s="55">
        <v>6887</v>
      </c>
      <c r="BJ35" s="55">
        <v>7491</v>
      </c>
    </row>
    <row r="36" spans="1:62">
      <c r="A36" s="55">
        <v>2014</v>
      </c>
      <c r="B36" s="55" t="s">
        <v>1192</v>
      </c>
      <c r="C36" s="55" t="s">
        <v>1193</v>
      </c>
      <c r="D36" s="55"/>
      <c r="E36" s="55"/>
      <c r="F36" s="55">
        <f t="shared" si="0"/>
        <v>16</v>
      </c>
      <c r="G36" s="55">
        <v>16</v>
      </c>
      <c r="H36" s="55"/>
      <c r="J36" s="12">
        <v>2015</v>
      </c>
      <c r="K36" s="12" t="s">
        <v>1194</v>
      </c>
      <c r="L36" s="12" t="s">
        <v>1195</v>
      </c>
      <c r="M36" s="12" t="s">
        <v>914</v>
      </c>
      <c r="N36" s="12"/>
      <c r="O36" s="12">
        <f t="shared" si="1"/>
        <v>1419</v>
      </c>
      <c r="P36" s="12">
        <v>1419</v>
      </c>
      <c r="Q36" s="12"/>
      <c r="R36" s="49"/>
      <c r="S36" s="55">
        <v>2016</v>
      </c>
      <c r="T36" s="55" t="s">
        <v>1196</v>
      </c>
      <c r="U36" s="55"/>
      <c r="V36" s="55"/>
      <c r="W36" s="55"/>
      <c r="X36" s="55">
        <f t="shared" si="2"/>
        <v>24</v>
      </c>
      <c r="Y36" s="55">
        <v>17</v>
      </c>
      <c r="Z36" s="55">
        <v>7</v>
      </c>
      <c r="AB36" s="55">
        <v>2017</v>
      </c>
      <c r="AC36" s="55" t="s">
        <v>1197</v>
      </c>
      <c r="AD36" s="55" t="s">
        <v>1198</v>
      </c>
      <c r="AE36" s="55"/>
      <c r="AF36" s="55"/>
      <c r="AG36" s="55">
        <f t="shared" si="3"/>
        <v>24</v>
      </c>
      <c r="AH36" s="55">
        <v>24</v>
      </c>
      <c r="AI36" s="55"/>
      <c r="AK36" s="55">
        <v>2018</v>
      </c>
      <c r="AL36" s="55" t="s">
        <v>395</v>
      </c>
      <c r="AM36" s="55" t="s">
        <v>1199</v>
      </c>
      <c r="AN36" s="55"/>
      <c r="AO36" s="55"/>
      <c r="AP36" s="55">
        <f t="shared" si="7"/>
        <v>12</v>
      </c>
      <c r="AQ36" s="55">
        <v>12</v>
      </c>
      <c r="AR36" s="55"/>
      <c r="AT36" s="55">
        <v>2019</v>
      </c>
      <c r="AU36" s="55" t="s">
        <v>1200</v>
      </c>
      <c r="AV36" s="55" t="s">
        <v>292</v>
      </c>
      <c r="AW36" s="55"/>
      <c r="AX36" s="55"/>
      <c r="AY36" s="55">
        <f t="shared" si="5"/>
        <v>9</v>
      </c>
      <c r="AZ36" s="55">
        <v>9</v>
      </c>
      <c r="BA36" s="55"/>
      <c r="BC36" s="55">
        <v>2020</v>
      </c>
      <c r="BD36" s="55" t="s">
        <v>1201</v>
      </c>
      <c r="BE36" s="55"/>
      <c r="BF36" s="55"/>
      <c r="BG36" s="55"/>
      <c r="BH36" s="55">
        <f t="shared" si="6"/>
        <v>2363</v>
      </c>
      <c r="BI36" s="55">
        <v>1012</v>
      </c>
      <c r="BJ36" s="55">
        <v>1351</v>
      </c>
    </row>
    <row r="37" spans="1:62">
      <c r="A37" s="55">
        <v>2014</v>
      </c>
      <c r="B37" s="55" t="s">
        <v>1202</v>
      </c>
      <c r="C37" s="55" t="s">
        <v>1203</v>
      </c>
      <c r="D37" s="55"/>
      <c r="E37" s="55"/>
      <c r="F37" s="55">
        <f t="shared" si="0"/>
        <v>10</v>
      </c>
      <c r="G37" s="55"/>
      <c r="H37" s="55">
        <v>10</v>
      </c>
      <c r="J37" s="55">
        <v>2015</v>
      </c>
      <c r="K37" s="55" t="s">
        <v>1204</v>
      </c>
      <c r="L37" s="55"/>
      <c r="M37" s="55"/>
      <c r="N37" s="55"/>
      <c r="O37" s="55">
        <f t="shared" si="1"/>
        <v>301</v>
      </c>
      <c r="P37" s="55">
        <v>146</v>
      </c>
      <c r="Q37" s="55">
        <v>155</v>
      </c>
      <c r="S37" s="55">
        <v>2016</v>
      </c>
      <c r="T37" s="55" t="s">
        <v>1205</v>
      </c>
      <c r="U37" s="55"/>
      <c r="V37" s="55"/>
      <c r="W37" s="55"/>
      <c r="X37" s="55">
        <f t="shared" si="2"/>
        <v>19</v>
      </c>
      <c r="Y37" s="55">
        <v>9</v>
      </c>
      <c r="Z37" s="55">
        <v>10</v>
      </c>
      <c r="AB37" s="55">
        <v>2017</v>
      </c>
      <c r="AC37" s="55" t="s">
        <v>1206</v>
      </c>
      <c r="AD37" s="55"/>
      <c r="AE37" s="55"/>
      <c r="AF37" s="55"/>
      <c r="AG37" s="55">
        <f t="shared" si="3"/>
        <v>28</v>
      </c>
      <c r="AH37" s="55">
        <v>20</v>
      </c>
      <c r="AI37" s="55">
        <v>8</v>
      </c>
      <c r="AK37" s="55">
        <v>2018</v>
      </c>
      <c r="AL37" s="55" t="s">
        <v>1207</v>
      </c>
      <c r="AM37" s="55" t="s">
        <v>1208</v>
      </c>
      <c r="AN37" s="55"/>
      <c r="AO37" s="55"/>
      <c r="AP37" s="55">
        <f t="shared" ref="AP37:AP55" si="8">SUM(AQ37:AR37)</f>
        <v>14</v>
      </c>
      <c r="AQ37" s="55">
        <v>14</v>
      </c>
      <c r="AR37" s="55"/>
      <c r="AT37" s="55">
        <v>2019</v>
      </c>
      <c r="AU37" s="55" t="s">
        <v>799</v>
      </c>
      <c r="AV37" s="55" t="s">
        <v>1209</v>
      </c>
      <c r="AW37" s="55"/>
      <c r="AX37" s="55"/>
      <c r="AY37" s="55">
        <f t="shared" si="5"/>
        <v>20</v>
      </c>
      <c r="AZ37" s="55">
        <v>20</v>
      </c>
      <c r="BA37" s="55"/>
      <c r="BC37" s="55">
        <v>2020</v>
      </c>
      <c r="BD37" s="55" t="s">
        <v>1210</v>
      </c>
      <c r="BE37" s="55"/>
      <c r="BF37" s="12" t="s">
        <v>914</v>
      </c>
      <c r="BG37" s="55"/>
      <c r="BH37" s="55">
        <f t="shared" si="6"/>
        <v>113</v>
      </c>
      <c r="BI37" s="55">
        <v>113</v>
      </c>
      <c r="BJ37" s="55"/>
    </row>
    <row r="38" spans="1:62">
      <c r="A38" s="55">
        <v>2014</v>
      </c>
      <c r="B38" s="55" t="s">
        <v>908</v>
      </c>
      <c r="C38" s="55" t="s">
        <v>1211</v>
      </c>
      <c r="D38" s="55"/>
      <c r="E38" s="55"/>
      <c r="F38" s="55">
        <f t="shared" si="0"/>
        <v>7</v>
      </c>
      <c r="G38" s="55">
        <v>7</v>
      </c>
      <c r="H38" s="55"/>
      <c r="J38" s="55">
        <v>2015</v>
      </c>
      <c r="K38" s="55" t="s">
        <v>1212</v>
      </c>
      <c r="L38" s="55"/>
      <c r="M38" s="55"/>
      <c r="N38" s="55"/>
      <c r="O38" s="55">
        <f t="shared" si="1"/>
        <v>73</v>
      </c>
      <c r="P38" s="55">
        <v>26</v>
      </c>
      <c r="Q38" s="55">
        <v>47</v>
      </c>
      <c r="S38" s="55">
        <v>2016</v>
      </c>
      <c r="T38" s="55" t="s">
        <v>1213</v>
      </c>
      <c r="U38" s="55" t="s">
        <v>1214</v>
      </c>
      <c r="V38" s="55"/>
      <c r="W38" s="55"/>
      <c r="X38" s="55">
        <f t="shared" si="2"/>
        <v>20</v>
      </c>
      <c r="Y38" s="55">
        <v>20</v>
      </c>
      <c r="Z38" s="55"/>
      <c r="AB38" s="55">
        <v>2017</v>
      </c>
      <c r="AC38" s="55" t="s">
        <v>1215</v>
      </c>
      <c r="AD38" s="55" t="s">
        <v>246</v>
      </c>
      <c r="AE38" s="55"/>
      <c r="AF38" s="55"/>
      <c r="AG38" s="55">
        <f t="shared" si="3"/>
        <v>30</v>
      </c>
      <c r="AH38" s="55">
        <v>30</v>
      </c>
      <c r="AI38" s="55"/>
      <c r="AK38" s="55">
        <v>2018</v>
      </c>
      <c r="AL38" s="55" t="s">
        <v>1216</v>
      </c>
      <c r="AM38" s="55" t="s">
        <v>78</v>
      </c>
      <c r="AN38" s="55"/>
      <c r="AO38" s="55"/>
      <c r="AP38" s="55">
        <f t="shared" si="8"/>
        <v>107</v>
      </c>
      <c r="AQ38" s="55">
        <v>107</v>
      </c>
      <c r="AR38" s="55"/>
      <c r="AT38" s="55">
        <v>2019</v>
      </c>
      <c r="AU38" s="55" t="s">
        <v>1217</v>
      </c>
      <c r="AV38" s="55"/>
      <c r="AW38" s="55"/>
      <c r="AX38" s="55"/>
      <c r="AY38" s="55">
        <f t="shared" si="5"/>
        <v>12</v>
      </c>
      <c r="AZ38" s="55">
        <v>9</v>
      </c>
      <c r="BA38" s="55">
        <v>3</v>
      </c>
      <c r="BC38" s="55">
        <v>2020</v>
      </c>
      <c r="BD38" s="55" t="s">
        <v>1218</v>
      </c>
      <c r="BE38" s="55"/>
      <c r="BF38" s="55"/>
      <c r="BG38" s="55"/>
      <c r="BH38" s="55">
        <f t="shared" si="6"/>
        <v>34</v>
      </c>
      <c r="BI38" s="55">
        <v>28</v>
      </c>
      <c r="BJ38" s="55">
        <v>6</v>
      </c>
    </row>
    <row r="39" spans="1:62">
      <c r="A39" s="55">
        <v>2014</v>
      </c>
      <c r="B39" s="55" t="s">
        <v>1219</v>
      </c>
      <c r="C39" s="55"/>
      <c r="D39" s="55"/>
      <c r="E39" s="55"/>
      <c r="F39" s="55">
        <f t="shared" si="0"/>
        <v>9</v>
      </c>
      <c r="G39" s="55">
        <v>8</v>
      </c>
      <c r="H39" s="55">
        <v>1</v>
      </c>
      <c r="J39" s="55">
        <v>2015</v>
      </c>
      <c r="K39" s="55" t="s">
        <v>1220</v>
      </c>
      <c r="L39" s="55"/>
      <c r="M39" s="55"/>
      <c r="N39" s="55"/>
      <c r="O39" s="55">
        <f t="shared" si="1"/>
        <v>328</v>
      </c>
      <c r="P39" s="55">
        <v>154</v>
      </c>
      <c r="Q39" s="55">
        <v>174</v>
      </c>
      <c r="S39" s="55">
        <v>2016</v>
      </c>
      <c r="T39" s="55" t="s">
        <v>1221</v>
      </c>
      <c r="U39" s="55" t="s">
        <v>31</v>
      </c>
      <c r="V39" s="55"/>
      <c r="W39" s="55"/>
      <c r="X39" s="55">
        <f t="shared" si="2"/>
        <v>12</v>
      </c>
      <c r="Y39" s="55">
        <v>12</v>
      </c>
      <c r="Z39" s="55"/>
      <c r="AB39" s="55">
        <v>2017</v>
      </c>
      <c r="AC39" s="55" t="s">
        <v>1222</v>
      </c>
      <c r="AD39" s="55" t="s">
        <v>1223</v>
      </c>
      <c r="AE39" s="55"/>
      <c r="AF39" s="55"/>
      <c r="AG39" s="55">
        <f t="shared" si="3"/>
        <v>138</v>
      </c>
      <c r="AH39" s="55">
        <v>138</v>
      </c>
      <c r="AI39" s="55"/>
      <c r="AK39" s="55">
        <v>2018</v>
      </c>
      <c r="AL39" s="55" t="s">
        <v>1224</v>
      </c>
      <c r="AM39" s="55" t="s">
        <v>1225</v>
      </c>
      <c r="AN39" s="55"/>
      <c r="AO39" s="12" t="s">
        <v>914</v>
      </c>
      <c r="AP39" s="55">
        <f t="shared" si="8"/>
        <v>57</v>
      </c>
      <c r="AQ39" s="55">
        <v>57</v>
      </c>
      <c r="AR39" s="55"/>
      <c r="AT39" s="55">
        <v>2019</v>
      </c>
      <c r="AU39" s="55" t="s">
        <v>1226</v>
      </c>
      <c r="AV39" s="55"/>
      <c r="AW39" s="55"/>
      <c r="AX39" s="55"/>
      <c r="AY39" s="55">
        <f t="shared" si="5"/>
        <v>82</v>
      </c>
      <c r="AZ39" s="55">
        <v>17</v>
      </c>
      <c r="BA39" s="55">
        <v>65</v>
      </c>
      <c r="BC39" s="55">
        <v>2020</v>
      </c>
      <c r="BD39" s="55" t="s">
        <v>1227</v>
      </c>
      <c r="BE39" s="55"/>
      <c r="BF39" s="55"/>
      <c r="BG39" s="55"/>
      <c r="BH39" s="55">
        <f t="shared" si="6"/>
        <v>351</v>
      </c>
      <c r="BI39" s="55">
        <v>168</v>
      </c>
      <c r="BJ39" s="55">
        <v>183</v>
      </c>
    </row>
    <row r="40" spans="1:62">
      <c r="A40" s="55">
        <v>2014</v>
      </c>
      <c r="B40" s="55" t="s">
        <v>1228</v>
      </c>
      <c r="C40" s="55"/>
      <c r="D40" s="55"/>
      <c r="E40" s="55"/>
      <c r="F40" s="55">
        <f t="shared" si="0"/>
        <v>57</v>
      </c>
      <c r="G40" s="55">
        <v>19</v>
      </c>
      <c r="H40" s="55">
        <v>38</v>
      </c>
      <c r="J40" s="55">
        <v>2015</v>
      </c>
      <c r="K40" s="55" t="s">
        <v>1229</v>
      </c>
      <c r="L40" s="55" t="s">
        <v>1230</v>
      </c>
      <c r="M40" s="55"/>
      <c r="N40" s="55"/>
      <c r="O40" s="55">
        <f t="shared" si="1"/>
        <v>8</v>
      </c>
      <c r="P40" s="55">
        <v>8</v>
      </c>
      <c r="Q40" s="55"/>
      <c r="S40" s="12">
        <v>2016</v>
      </c>
      <c r="T40" s="12" t="s">
        <v>1231</v>
      </c>
      <c r="U40" s="12" t="s">
        <v>1232</v>
      </c>
      <c r="V40" s="12" t="s">
        <v>914</v>
      </c>
      <c r="W40" s="12"/>
      <c r="X40" s="12">
        <f t="shared" si="2"/>
        <v>16</v>
      </c>
      <c r="Y40" s="12"/>
      <c r="Z40" s="12">
        <v>16</v>
      </c>
      <c r="AA40" s="49"/>
      <c r="AB40" s="55">
        <v>2017</v>
      </c>
      <c r="AC40" s="55" t="s">
        <v>1233</v>
      </c>
      <c r="AD40" s="55"/>
      <c r="AE40" s="55"/>
      <c r="AF40" s="55"/>
      <c r="AG40" s="55">
        <f t="shared" si="3"/>
        <v>21</v>
      </c>
      <c r="AH40" s="55">
        <v>6</v>
      </c>
      <c r="AI40" s="55">
        <v>15</v>
      </c>
      <c r="AK40" s="55">
        <v>2018</v>
      </c>
      <c r="AL40" s="55" t="s">
        <v>1234</v>
      </c>
      <c r="AM40" s="55"/>
      <c r="AN40" s="55"/>
      <c r="AO40" s="55"/>
      <c r="AP40" s="55">
        <f t="shared" si="8"/>
        <v>11</v>
      </c>
      <c r="AQ40" s="55">
        <v>3</v>
      </c>
      <c r="AR40" s="55">
        <v>8</v>
      </c>
      <c r="AT40" s="12">
        <v>2019</v>
      </c>
      <c r="AU40" s="12" t="s">
        <v>1235</v>
      </c>
      <c r="AV40" s="12" t="s">
        <v>1236</v>
      </c>
      <c r="AW40" s="12" t="s">
        <v>914</v>
      </c>
      <c r="AX40" s="12"/>
      <c r="AY40" s="12">
        <f t="shared" si="5"/>
        <v>56</v>
      </c>
      <c r="AZ40" s="12"/>
      <c r="BA40" s="12">
        <v>56</v>
      </c>
      <c r="BB40" s="49"/>
      <c r="BC40" s="55">
        <v>2020</v>
      </c>
      <c r="BD40" s="55" t="s">
        <v>1237</v>
      </c>
      <c r="BE40" s="55"/>
      <c r="BF40" s="55"/>
      <c r="BG40" s="55"/>
      <c r="BH40" s="55">
        <f t="shared" si="6"/>
        <v>19</v>
      </c>
      <c r="BI40" s="55">
        <v>9</v>
      </c>
      <c r="BJ40" s="55">
        <v>10</v>
      </c>
    </row>
    <row r="41" spans="1:62">
      <c r="A41" s="55">
        <v>2014</v>
      </c>
      <c r="B41" s="55" t="s">
        <v>1238</v>
      </c>
      <c r="C41" s="55"/>
      <c r="D41" s="55"/>
      <c r="E41" s="55"/>
      <c r="F41" s="55">
        <f t="shared" si="0"/>
        <v>54</v>
      </c>
      <c r="G41" s="55">
        <v>28</v>
      </c>
      <c r="H41" s="55">
        <v>26</v>
      </c>
      <c r="J41" s="55">
        <v>2015</v>
      </c>
      <c r="K41" s="55" t="s">
        <v>1239</v>
      </c>
      <c r="L41" s="55" t="s">
        <v>603</v>
      </c>
      <c r="M41" s="55"/>
      <c r="N41" s="55"/>
      <c r="O41" s="55">
        <f t="shared" si="1"/>
        <v>14</v>
      </c>
      <c r="P41" s="55">
        <v>14</v>
      </c>
      <c r="Q41" s="55"/>
      <c r="S41" s="55">
        <v>2016</v>
      </c>
      <c r="T41" s="55" t="s">
        <v>1240</v>
      </c>
      <c r="U41" s="55"/>
      <c r="V41" s="55"/>
      <c r="W41" s="55"/>
      <c r="X41" s="55">
        <f t="shared" si="2"/>
        <v>32</v>
      </c>
      <c r="Y41" s="55">
        <v>10</v>
      </c>
      <c r="Z41" s="55">
        <v>22</v>
      </c>
      <c r="AB41" s="55">
        <v>2017</v>
      </c>
      <c r="AC41" s="55" t="s">
        <v>1241</v>
      </c>
      <c r="AD41" s="55"/>
      <c r="AE41" s="55"/>
      <c r="AF41" s="55"/>
      <c r="AG41" s="55">
        <f t="shared" si="3"/>
        <v>127</v>
      </c>
      <c r="AH41" s="55">
        <v>56</v>
      </c>
      <c r="AI41" s="55">
        <v>71</v>
      </c>
      <c r="AK41" s="55">
        <v>2018</v>
      </c>
      <c r="AL41" s="55" t="s">
        <v>1242</v>
      </c>
      <c r="AM41" s="55" t="s">
        <v>1243</v>
      </c>
      <c r="AN41" s="55"/>
      <c r="AO41" s="55"/>
      <c r="AP41" s="55">
        <f t="shared" si="8"/>
        <v>63</v>
      </c>
      <c r="AQ41" s="55">
        <v>63</v>
      </c>
      <c r="AR41" s="55"/>
      <c r="AT41" s="55">
        <v>2019</v>
      </c>
      <c r="AU41" s="55" t="s">
        <v>1244</v>
      </c>
      <c r="AV41" s="55" t="s">
        <v>889</v>
      </c>
      <c r="AW41" s="55"/>
      <c r="AX41" s="55"/>
      <c r="AY41" s="55">
        <f t="shared" si="5"/>
        <v>48</v>
      </c>
      <c r="AZ41" s="55">
        <v>48</v>
      </c>
      <c r="BA41" s="55"/>
      <c r="BC41" s="55">
        <v>2020</v>
      </c>
      <c r="BD41" s="55" t="s">
        <v>1245</v>
      </c>
      <c r="BE41" s="55"/>
      <c r="BF41" s="55"/>
      <c r="BG41" s="55"/>
      <c r="BH41" s="55">
        <f t="shared" si="6"/>
        <v>50</v>
      </c>
      <c r="BI41" s="55">
        <v>50</v>
      </c>
      <c r="BJ41" s="55"/>
    </row>
    <row r="42" spans="1:62">
      <c r="A42" s="55">
        <v>2014</v>
      </c>
      <c r="B42" s="55" t="s">
        <v>1246</v>
      </c>
      <c r="C42" s="55"/>
      <c r="D42" s="55"/>
      <c r="E42" s="55"/>
      <c r="F42" s="55">
        <f t="shared" si="0"/>
        <v>13</v>
      </c>
      <c r="G42" s="55">
        <v>5</v>
      </c>
      <c r="H42" s="55">
        <v>8</v>
      </c>
      <c r="J42" s="55">
        <v>2015</v>
      </c>
      <c r="K42" s="55" t="s">
        <v>1247</v>
      </c>
      <c r="L42" s="55" t="s">
        <v>1248</v>
      </c>
      <c r="M42" s="55"/>
      <c r="N42" s="55"/>
      <c r="O42" s="55">
        <f t="shared" si="1"/>
        <v>10</v>
      </c>
      <c r="P42" s="55">
        <v>10</v>
      </c>
      <c r="Q42" s="55"/>
      <c r="S42" s="55">
        <v>2016</v>
      </c>
      <c r="T42" s="55" t="s">
        <v>1249</v>
      </c>
      <c r="U42" s="55"/>
      <c r="V42" s="55"/>
      <c r="W42" s="55"/>
      <c r="X42" s="55">
        <f t="shared" si="2"/>
        <v>3626</v>
      </c>
      <c r="Y42" s="55">
        <v>1574</v>
      </c>
      <c r="Z42" s="55">
        <v>2052</v>
      </c>
      <c r="AB42" s="55">
        <v>2017</v>
      </c>
      <c r="AC42" s="55" t="s">
        <v>1250</v>
      </c>
      <c r="AD42" s="55" t="s">
        <v>1251</v>
      </c>
      <c r="AE42" s="55"/>
      <c r="AF42" s="55"/>
      <c r="AG42" s="55">
        <f t="shared" si="3"/>
        <v>10</v>
      </c>
      <c r="AH42" s="55">
        <v>10</v>
      </c>
      <c r="AI42" s="55"/>
      <c r="AK42" s="55">
        <v>2018</v>
      </c>
      <c r="AL42" s="55" t="s">
        <v>1252</v>
      </c>
      <c r="AM42" s="55" t="s">
        <v>1253</v>
      </c>
      <c r="AN42" s="55"/>
      <c r="AO42" s="55"/>
      <c r="AP42" s="55">
        <f t="shared" si="8"/>
        <v>20</v>
      </c>
      <c r="AQ42" s="55">
        <v>20</v>
      </c>
      <c r="AR42" s="55"/>
      <c r="AT42" s="55">
        <v>2019</v>
      </c>
      <c r="AU42" s="55" t="s">
        <v>1254</v>
      </c>
      <c r="AV42" s="55"/>
      <c r="AW42" s="55"/>
      <c r="AX42" s="55"/>
      <c r="AY42" s="55">
        <f t="shared" si="5"/>
        <v>41</v>
      </c>
      <c r="AZ42" s="55">
        <v>24</v>
      </c>
      <c r="BA42" s="55">
        <v>17</v>
      </c>
      <c r="BC42" s="55">
        <v>2020</v>
      </c>
      <c r="BD42" s="55" t="s">
        <v>1255</v>
      </c>
      <c r="BE42" s="55"/>
      <c r="BF42" s="55"/>
      <c r="BG42" s="55"/>
      <c r="BH42" s="55">
        <f t="shared" si="6"/>
        <v>100</v>
      </c>
      <c r="BI42" s="55">
        <v>54</v>
      </c>
      <c r="BJ42" s="55">
        <v>46</v>
      </c>
    </row>
    <row r="43" spans="1:62">
      <c r="A43" s="55">
        <v>2014</v>
      </c>
      <c r="B43" s="55" t="s">
        <v>1256</v>
      </c>
      <c r="C43" s="55"/>
      <c r="D43" s="55"/>
      <c r="E43" s="55"/>
      <c r="F43" s="55">
        <f t="shared" si="0"/>
        <v>10</v>
      </c>
      <c r="G43" s="55">
        <v>6</v>
      </c>
      <c r="H43" s="55">
        <v>4</v>
      </c>
      <c r="J43" s="55">
        <v>2015</v>
      </c>
      <c r="K43" s="55" t="s">
        <v>1257</v>
      </c>
      <c r="L43" s="55"/>
      <c r="M43" s="55"/>
      <c r="N43" s="55"/>
      <c r="O43" s="55">
        <f t="shared" si="1"/>
        <v>184</v>
      </c>
      <c r="P43" s="55">
        <v>120</v>
      </c>
      <c r="Q43" s="55">
        <v>64</v>
      </c>
      <c r="S43" s="55">
        <v>2016</v>
      </c>
      <c r="T43" s="55" t="s">
        <v>1258</v>
      </c>
      <c r="U43" s="55"/>
      <c r="V43" s="55"/>
      <c r="W43" s="55"/>
      <c r="X43" s="55">
        <f t="shared" si="2"/>
        <v>8096</v>
      </c>
      <c r="Y43" s="55">
        <v>3708</v>
      </c>
      <c r="Z43" s="55">
        <v>4388</v>
      </c>
      <c r="AB43" s="55">
        <v>2017</v>
      </c>
      <c r="AC43" s="55" t="s">
        <v>1259</v>
      </c>
      <c r="AD43" s="55"/>
      <c r="AE43" s="55"/>
      <c r="AF43" s="55"/>
      <c r="AG43" s="55">
        <f t="shared" si="3"/>
        <v>8</v>
      </c>
      <c r="AH43" s="55">
        <v>4</v>
      </c>
      <c r="AI43" s="55">
        <v>4</v>
      </c>
      <c r="AK43" s="55">
        <v>2018</v>
      </c>
      <c r="AL43" s="55" t="s">
        <v>180</v>
      </c>
      <c r="AM43" s="55"/>
      <c r="AN43" s="55"/>
      <c r="AO43" s="55"/>
      <c r="AP43" s="55">
        <f t="shared" si="8"/>
        <v>42</v>
      </c>
      <c r="AQ43" s="55">
        <v>32</v>
      </c>
      <c r="AR43" s="55">
        <v>10</v>
      </c>
      <c r="AT43" s="55">
        <v>2019</v>
      </c>
      <c r="AU43" s="55" t="s">
        <v>414</v>
      </c>
      <c r="AV43" s="55" t="s">
        <v>600</v>
      </c>
      <c r="AW43" s="55"/>
      <c r="AX43" s="55"/>
      <c r="AY43" s="55">
        <f t="shared" si="5"/>
        <v>16</v>
      </c>
      <c r="AZ43" s="55">
        <v>16</v>
      </c>
      <c r="BA43" s="55"/>
      <c r="BC43" s="55">
        <v>2020</v>
      </c>
      <c r="BD43" s="55" t="s">
        <v>1260</v>
      </c>
      <c r="BE43" s="55"/>
      <c r="BF43" s="55"/>
      <c r="BG43" s="55"/>
      <c r="BH43" s="55">
        <f t="shared" si="6"/>
        <v>48</v>
      </c>
      <c r="BI43" s="55">
        <v>48</v>
      </c>
      <c r="BJ43" s="55"/>
    </row>
    <row r="44" spans="1:62">
      <c r="A44" s="55">
        <v>2014</v>
      </c>
      <c r="B44" s="55" t="s">
        <v>1207</v>
      </c>
      <c r="C44" s="55" t="s">
        <v>600</v>
      </c>
      <c r="D44" s="55"/>
      <c r="E44" s="55"/>
      <c r="F44" s="55">
        <f t="shared" si="0"/>
        <v>23</v>
      </c>
      <c r="G44" s="55">
        <v>23</v>
      </c>
      <c r="H44" s="55"/>
      <c r="J44" s="55">
        <v>2015</v>
      </c>
      <c r="K44" s="55" t="s">
        <v>1261</v>
      </c>
      <c r="L44" s="55" t="s">
        <v>1262</v>
      </c>
      <c r="M44" s="55"/>
      <c r="N44" s="55"/>
      <c r="O44" s="55">
        <f t="shared" si="1"/>
        <v>487</v>
      </c>
      <c r="P44" s="55"/>
      <c r="Q44" s="55">
        <v>487</v>
      </c>
      <c r="S44" s="55">
        <v>2016</v>
      </c>
      <c r="T44" s="55" t="s">
        <v>1263</v>
      </c>
      <c r="U44" s="55" t="s">
        <v>1264</v>
      </c>
      <c r="V44" s="55"/>
      <c r="W44" s="12" t="s">
        <v>914</v>
      </c>
      <c r="X44" s="55">
        <f t="shared" si="2"/>
        <v>542</v>
      </c>
      <c r="Y44" s="55"/>
      <c r="Z44" s="55">
        <v>542</v>
      </c>
      <c r="AB44" s="55">
        <v>2017</v>
      </c>
      <c r="AC44" s="55" t="s">
        <v>1265</v>
      </c>
      <c r="AD44" s="55"/>
      <c r="AE44" s="55"/>
      <c r="AF44" s="55"/>
      <c r="AG44" s="55">
        <f t="shared" si="3"/>
        <v>3010</v>
      </c>
      <c r="AH44" s="55">
        <v>1314</v>
      </c>
      <c r="AI44" s="55">
        <v>1696</v>
      </c>
      <c r="AK44" s="55">
        <v>2018</v>
      </c>
      <c r="AL44" s="55" t="s">
        <v>1266</v>
      </c>
      <c r="AM44" s="55" t="s">
        <v>1098</v>
      </c>
      <c r="AN44" s="55"/>
      <c r="AO44" s="55"/>
      <c r="AP44" s="55">
        <f t="shared" si="8"/>
        <v>17</v>
      </c>
      <c r="AQ44" s="55">
        <v>17</v>
      </c>
      <c r="AR44" s="55"/>
      <c r="AT44" s="55">
        <v>2019</v>
      </c>
      <c r="AU44" s="55" t="s">
        <v>1267</v>
      </c>
      <c r="AV44" s="55"/>
      <c r="AW44" s="55"/>
      <c r="AX44" s="55"/>
      <c r="AY44" s="55">
        <f t="shared" si="5"/>
        <v>14</v>
      </c>
      <c r="AZ44" s="55">
        <v>8</v>
      </c>
      <c r="BA44" s="55">
        <v>6</v>
      </c>
      <c r="BC44" s="55">
        <v>2020</v>
      </c>
      <c r="BD44" s="55" t="s">
        <v>1268</v>
      </c>
      <c r="BE44" s="55"/>
      <c r="BF44" s="55"/>
      <c r="BG44" s="55"/>
      <c r="BH44" s="55">
        <f t="shared" si="6"/>
        <v>32</v>
      </c>
      <c r="BI44" s="55">
        <v>32</v>
      </c>
      <c r="BJ44" s="55"/>
    </row>
    <row r="45" spans="1:62">
      <c r="A45" s="55">
        <v>2014</v>
      </c>
      <c r="B45" s="55" t="s">
        <v>1269</v>
      </c>
      <c r="C45" s="55"/>
      <c r="D45" s="55"/>
      <c r="E45" s="55"/>
      <c r="F45" s="55">
        <f t="shared" si="0"/>
        <v>87</v>
      </c>
      <c r="G45" s="55">
        <v>59</v>
      </c>
      <c r="H45" s="55">
        <v>28</v>
      </c>
      <c r="J45" s="55">
        <v>2015</v>
      </c>
      <c r="K45" s="55" t="s">
        <v>1270</v>
      </c>
      <c r="L45" s="55" t="s">
        <v>1271</v>
      </c>
      <c r="M45" s="55"/>
      <c r="N45" s="55"/>
      <c r="O45" s="55">
        <f t="shared" si="1"/>
        <v>20</v>
      </c>
      <c r="P45" s="55">
        <v>20</v>
      </c>
      <c r="Q45" s="55"/>
      <c r="S45" s="55">
        <v>2016</v>
      </c>
      <c r="T45" s="55" t="s">
        <v>1272</v>
      </c>
      <c r="U45" s="55"/>
      <c r="V45" s="55"/>
      <c r="W45" s="55"/>
      <c r="X45" s="55">
        <f t="shared" si="2"/>
        <v>704</v>
      </c>
      <c r="Y45" s="55">
        <v>331</v>
      </c>
      <c r="Z45" s="55">
        <v>373</v>
      </c>
      <c r="AB45" s="55">
        <v>2017</v>
      </c>
      <c r="AC45" s="55" t="s">
        <v>1273</v>
      </c>
      <c r="AD45" s="55" t="s">
        <v>1274</v>
      </c>
      <c r="AE45" s="12" t="s">
        <v>914</v>
      </c>
      <c r="AF45" s="55"/>
      <c r="AG45" s="55">
        <f t="shared" si="3"/>
        <v>1139</v>
      </c>
      <c r="AH45" s="55">
        <v>1139</v>
      </c>
      <c r="AI45" s="55"/>
      <c r="AK45" s="55">
        <v>2018</v>
      </c>
      <c r="AL45" s="55" t="s">
        <v>443</v>
      </c>
      <c r="AM45" s="55"/>
      <c r="AN45" s="55"/>
      <c r="AO45" s="55"/>
      <c r="AP45" s="55">
        <f t="shared" si="8"/>
        <v>1098</v>
      </c>
      <c r="AQ45" s="55">
        <v>319</v>
      </c>
      <c r="AR45" s="55">
        <v>779</v>
      </c>
      <c r="AT45" s="55">
        <v>2019</v>
      </c>
      <c r="AU45" s="55" t="s">
        <v>1275</v>
      </c>
      <c r="AV45" s="55"/>
      <c r="AW45" s="55"/>
      <c r="AX45" s="55"/>
      <c r="AY45" s="55">
        <f t="shared" si="5"/>
        <v>371</v>
      </c>
      <c r="AZ45" s="55">
        <v>183</v>
      </c>
      <c r="BA45" s="55">
        <v>188</v>
      </c>
      <c r="BC45" s="55">
        <v>2020</v>
      </c>
      <c r="BD45" s="55" t="s">
        <v>1276</v>
      </c>
      <c r="BE45" s="55"/>
      <c r="BF45" s="55"/>
      <c r="BG45" s="55"/>
      <c r="BH45" s="55">
        <f t="shared" si="6"/>
        <v>103</v>
      </c>
      <c r="BI45" s="55">
        <v>41</v>
      </c>
      <c r="BJ45" s="55">
        <v>62</v>
      </c>
    </row>
    <row r="46" spans="1:62">
      <c r="A46" s="55">
        <v>2014</v>
      </c>
      <c r="B46" s="55" t="s">
        <v>1277</v>
      </c>
      <c r="C46" s="55"/>
      <c r="D46" s="55"/>
      <c r="E46" s="55"/>
      <c r="F46" s="55">
        <f t="shared" si="0"/>
        <v>42</v>
      </c>
      <c r="G46" s="55">
        <v>21</v>
      </c>
      <c r="H46" s="55">
        <v>21</v>
      </c>
      <c r="J46" s="55">
        <v>2015</v>
      </c>
      <c r="K46" s="55" t="s">
        <v>1278</v>
      </c>
      <c r="L46" s="55" t="s">
        <v>1279</v>
      </c>
      <c r="M46" s="55"/>
      <c r="N46" s="12" t="s">
        <v>914</v>
      </c>
      <c r="O46" s="55">
        <f t="shared" si="1"/>
        <v>30</v>
      </c>
      <c r="P46" s="55">
        <v>30</v>
      </c>
      <c r="Q46" s="55"/>
      <c r="S46" s="55">
        <v>2016</v>
      </c>
      <c r="T46" s="55" t="s">
        <v>1280</v>
      </c>
      <c r="U46" s="55"/>
      <c r="V46" s="55"/>
      <c r="W46" s="55"/>
      <c r="X46" s="55">
        <f t="shared" si="2"/>
        <v>40</v>
      </c>
      <c r="Y46" s="55">
        <v>19</v>
      </c>
      <c r="Z46" s="55">
        <v>21</v>
      </c>
      <c r="AB46" s="55">
        <v>2017</v>
      </c>
      <c r="AC46" s="55" t="s">
        <v>230</v>
      </c>
      <c r="AD46" s="55"/>
      <c r="AE46" s="55"/>
      <c r="AF46" s="55"/>
      <c r="AG46" s="55">
        <f t="shared" si="3"/>
        <v>11115</v>
      </c>
      <c r="AH46" s="55">
        <v>5446</v>
      </c>
      <c r="AI46" s="55">
        <v>5669</v>
      </c>
      <c r="AK46" s="55">
        <v>2018</v>
      </c>
      <c r="AL46" s="55" t="s">
        <v>1281</v>
      </c>
      <c r="AM46" s="55"/>
      <c r="AN46" s="55"/>
      <c r="AO46" s="55"/>
      <c r="AP46" s="55">
        <f t="shared" si="8"/>
        <v>22846</v>
      </c>
      <c r="AQ46" s="55">
        <v>10135</v>
      </c>
      <c r="AR46" s="55">
        <v>12711</v>
      </c>
      <c r="AT46" s="55">
        <v>2019</v>
      </c>
      <c r="AU46" s="55" t="s">
        <v>1282</v>
      </c>
      <c r="AV46" s="55" t="s">
        <v>1283</v>
      </c>
      <c r="AW46" s="55"/>
      <c r="AX46" s="55"/>
      <c r="AY46" s="55">
        <f t="shared" si="5"/>
        <v>7735</v>
      </c>
      <c r="AZ46" s="55">
        <v>7735</v>
      </c>
      <c r="BA46" s="55"/>
      <c r="BC46" s="55">
        <v>2020</v>
      </c>
      <c r="BD46" s="55" t="s">
        <v>919</v>
      </c>
      <c r="BE46" s="55"/>
      <c r="BF46" s="55"/>
      <c r="BG46" s="55"/>
      <c r="BH46" s="55">
        <f t="shared" si="6"/>
        <v>200</v>
      </c>
      <c r="BI46" s="55">
        <v>88</v>
      </c>
      <c r="BJ46" s="55">
        <v>112</v>
      </c>
    </row>
    <row r="47" spans="1:62">
      <c r="A47" s="55">
        <v>2014</v>
      </c>
      <c r="B47" s="55" t="s">
        <v>1284</v>
      </c>
      <c r="C47" s="55"/>
      <c r="D47" s="55"/>
      <c r="E47" s="55"/>
      <c r="F47" s="55">
        <f t="shared" si="0"/>
        <v>439</v>
      </c>
      <c r="G47" s="55">
        <v>291</v>
      </c>
      <c r="H47" s="55">
        <v>148</v>
      </c>
      <c r="J47" s="55">
        <v>2015</v>
      </c>
      <c r="K47" s="55" t="s">
        <v>1285</v>
      </c>
      <c r="L47" s="55"/>
      <c r="M47" s="55"/>
      <c r="N47" s="55"/>
      <c r="O47" s="55">
        <f t="shared" si="1"/>
        <v>18</v>
      </c>
      <c r="P47" s="55">
        <v>10</v>
      </c>
      <c r="Q47" s="55">
        <v>8</v>
      </c>
      <c r="S47" s="55">
        <v>2016</v>
      </c>
      <c r="T47" s="55" t="s">
        <v>1286</v>
      </c>
      <c r="U47" s="55"/>
      <c r="V47" s="55"/>
      <c r="W47" s="55"/>
      <c r="X47" s="55">
        <f t="shared" si="2"/>
        <v>15</v>
      </c>
      <c r="Y47" s="55">
        <v>10</v>
      </c>
      <c r="Z47" s="55">
        <v>5</v>
      </c>
      <c r="AB47" s="55">
        <v>2017</v>
      </c>
      <c r="AC47" s="55" t="s">
        <v>1287</v>
      </c>
      <c r="AD47" s="55"/>
      <c r="AE47" s="55"/>
      <c r="AF47" s="55"/>
      <c r="AG47" s="55">
        <f t="shared" si="3"/>
        <v>23224</v>
      </c>
      <c r="AH47" s="55">
        <v>10201</v>
      </c>
      <c r="AI47" s="55">
        <v>13023</v>
      </c>
      <c r="AK47" s="55">
        <v>2018</v>
      </c>
      <c r="AL47" s="55" t="s">
        <v>1288</v>
      </c>
      <c r="AM47" s="55" t="s">
        <v>48</v>
      </c>
      <c r="AN47" s="55"/>
      <c r="AO47" s="55"/>
      <c r="AP47" s="55">
        <f t="shared" si="8"/>
        <v>9778</v>
      </c>
      <c r="AQ47" s="55">
        <v>9778</v>
      </c>
      <c r="AR47" s="55"/>
      <c r="AT47" s="55">
        <v>2019</v>
      </c>
      <c r="AU47" s="55" t="s">
        <v>488</v>
      </c>
      <c r="AV47" s="55"/>
      <c r="AW47" s="55"/>
      <c r="AX47" s="55"/>
      <c r="AY47" s="55">
        <f t="shared" si="5"/>
        <v>9153</v>
      </c>
      <c r="AZ47" s="55">
        <v>7262</v>
      </c>
      <c r="BA47" s="55">
        <v>1891</v>
      </c>
      <c r="BC47" s="55">
        <v>2020</v>
      </c>
      <c r="BD47" s="55" t="s">
        <v>1289</v>
      </c>
      <c r="BE47" s="55"/>
      <c r="BF47" s="55"/>
      <c r="BG47" s="55"/>
      <c r="BH47" s="55">
        <f t="shared" si="6"/>
        <v>10</v>
      </c>
      <c r="BI47" s="55">
        <v>10</v>
      </c>
      <c r="BJ47" s="55"/>
    </row>
    <row r="48" spans="1:62">
      <c r="A48" s="55">
        <v>2014</v>
      </c>
      <c r="B48" s="55" t="s">
        <v>879</v>
      </c>
      <c r="C48" s="55" t="s">
        <v>1290</v>
      </c>
      <c r="D48" s="55"/>
      <c r="E48" s="55"/>
      <c r="F48" s="55">
        <f t="shared" si="0"/>
        <v>18</v>
      </c>
      <c r="G48" s="55">
        <v>18</v>
      </c>
      <c r="H48" s="55"/>
      <c r="J48" s="55">
        <v>2015</v>
      </c>
      <c r="K48" s="55" t="s">
        <v>1291</v>
      </c>
      <c r="L48" s="55"/>
      <c r="M48" s="55"/>
      <c r="N48" s="55"/>
      <c r="O48" s="55">
        <f t="shared" si="1"/>
        <v>40</v>
      </c>
      <c r="P48" s="55">
        <v>17</v>
      </c>
      <c r="Q48" s="55">
        <v>23</v>
      </c>
      <c r="S48" s="55">
        <v>2016</v>
      </c>
      <c r="T48" s="55" t="s">
        <v>1086</v>
      </c>
      <c r="U48" s="55"/>
      <c r="V48" s="55"/>
      <c r="W48" s="55"/>
      <c r="X48" s="55">
        <f t="shared" si="2"/>
        <v>27</v>
      </c>
      <c r="Y48" s="55">
        <v>16</v>
      </c>
      <c r="Z48" s="55">
        <v>11</v>
      </c>
      <c r="AB48" s="55">
        <v>2017</v>
      </c>
      <c r="AC48" s="55" t="s">
        <v>1292</v>
      </c>
      <c r="AD48" s="55"/>
      <c r="AE48" s="55"/>
      <c r="AF48" s="55"/>
      <c r="AG48" s="55">
        <f t="shared" si="3"/>
        <v>469</v>
      </c>
      <c r="AH48" s="55">
        <v>236</v>
      </c>
      <c r="AI48" s="55">
        <v>233</v>
      </c>
      <c r="AK48" s="55">
        <v>2018</v>
      </c>
      <c r="AL48" s="55" t="s">
        <v>1293</v>
      </c>
      <c r="AM48" s="55"/>
      <c r="AN48" s="55"/>
      <c r="AO48" s="55"/>
      <c r="AP48" s="55">
        <f t="shared" si="8"/>
        <v>73</v>
      </c>
      <c r="AQ48" s="55">
        <v>46</v>
      </c>
      <c r="AR48" s="55">
        <v>27</v>
      </c>
      <c r="AT48" s="55">
        <v>2019</v>
      </c>
      <c r="AU48" s="55" t="s">
        <v>923</v>
      </c>
      <c r="AV48" s="55"/>
      <c r="AW48" s="55"/>
      <c r="AX48" s="55"/>
      <c r="AY48" s="55">
        <f t="shared" si="5"/>
        <v>2316</v>
      </c>
      <c r="AZ48" s="55">
        <v>996</v>
      </c>
      <c r="BA48" s="55">
        <v>1320</v>
      </c>
      <c r="BC48" s="55">
        <v>2020</v>
      </c>
      <c r="BD48" s="55" t="s">
        <v>1294</v>
      </c>
      <c r="BE48" s="55"/>
      <c r="BF48" s="55"/>
      <c r="BG48" s="55"/>
      <c r="BH48" s="55">
        <f t="shared" si="6"/>
        <v>166</v>
      </c>
      <c r="BI48" s="55">
        <v>82</v>
      </c>
      <c r="BJ48" s="55">
        <v>84</v>
      </c>
    </row>
    <row r="49" spans="1:62">
      <c r="A49" s="55">
        <v>2014</v>
      </c>
      <c r="B49" s="55" t="s">
        <v>1295</v>
      </c>
      <c r="C49" s="55"/>
      <c r="D49" s="55"/>
      <c r="E49" s="55"/>
      <c r="F49" s="55">
        <f t="shared" si="0"/>
        <v>65</v>
      </c>
      <c r="G49" s="55">
        <v>33</v>
      </c>
      <c r="H49" s="55">
        <v>32</v>
      </c>
      <c r="J49" s="55">
        <v>2015</v>
      </c>
      <c r="K49" s="55" t="s">
        <v>1296</v>
      </c>
      <c r="L49" s="55"/>
      <c r="M49" s="55"/>
      <c r="N49" s="55"/>
      <c r="O49" s="55">
        <f t="shared" si="1"/>
        <v>11</v>
      </c>
      <c r="P49" s="55">
        <v>7</v>
      </c>
      <c r="Q49" s="55">
        <v>4</v>
      </c>
      <c r="S49" s="12">
        <v>2016</v>
      </c>
      <c r="T49" s="12" t="s">
        <v>1297</v>
      </c>
      <c r="U49" s="12" t="s">
        <v>1298</v>
      </c>
      <c r="V49" s="12" t="s">
        <v>914</v>
      </c>
      <c r="W49" s="12"/>
      <c r="X49" s="12">
        <f t="shared" si="2"/>
        <v>26</v>
      </c>
      <c r="Y49" s="12">
        <v>26</v>
      </c>
      <c r="Z49" s="12"/>
      <c r="AA49" s="49"/>
      <c r="AB49" s="55">
        <v>2017</v>
      </c>
      <c r="AC49" s="55" t="s">
        <v>806</v>
      </c>
      <c r="AD49" s="55" t="s">
        <v>1299</v>
      </c>
      <c r="AE49" s="55"/>
      <c r="AF49" s="55"/>
      <c r="AG49" s="55">
        <f t="shared" si="3"/>
        <v>2605</v>
      </c>
      <c r="AH49" s="55">
        <v>2605</v>
      </c>
      <c r="AI49" s="55"/>
      <c r="AK49" s="55">
        <v>2018</v>
      </c>
      <c r="AL49" s="55" t="s">
        <v>1300</v>
      </c>
      <c r="AM49" s="55"/>
      <c r="AN49" s="55"/>
      <c r="AO49" s="55"/>
      <c r="AP49" s="55">
        <f t="shared" si="8"/>
        <v>196</v>
      </c>
      <c r="AQ49" s="55">
        <v>77</v>
      </c>
      <c r="AR49" s="55">
        <v>119</v>
      </c>
      <c r="AT49" s="12">
        <v>2019</v>
      </c>
      <c r="AU49" s="12" t="s">
        <v>1301</v>
      </c>
      <c r="AV49" s="12" t="s">
        <v>1302</v>
      </c>
      <c r="AW49" s="12" t="s">
        <v>914</v>
      </c>
      <c r="AX49" s="12"/>
      <c r="AY49" s="12">
        <f t="shared" si="5"/>
        <v>40</v>
      </c>
      <c r="AZ49" s="12"/>
      <c r="BA49" s="12">
        <v>40</v>
      </c>
      <c r="BB49" s="49"/>
      <c r="BC49" s="55">
        <v>2020</v>
      </c>
      <c r="BD49" s="55" t="s">
        <v>1303</v>
      </c>
      <c r="BE49" s="55"/>
      <c r="BF49" s="55"/>
      <c r="BG49" s="55"/>
      <c r="BH49" s="55">
        <f t="shared" si="6"/>
        <v>17</v>
      </c>
      <c r="BI49" s="55">
        <v>17</v>
      </c>
      <c r="BJ49" s="55"/>
    </row>
    <row r="50" spans="1:62">
      <c r="A50" s="55">
        <v>2014</v>
      </c>
      <c r="B50" s="55" t="s">
        <v>1304</v>
      </c>
      <c r="C50" s="55" t="s">
        <v>1305</v>
      </c>
      <c r="D50" s="55"/>
      <c r="E50" s="12" t="s">
        <v>914</v>
      </c>
      <c r="F50" s="55">
        <f t="shared" si="0"/>
        <v>37</v>
      </c>
      <c r="G50" s="55"/>
      <c r="H50" s="55">
        <v>37</v>
      </c>
      <c r="J50" s="55">
        <v>2015</v>
      </c>
      <c r="K50" s="55" t="s">
        <v>808</v>
      </c>
      <c r="L50" s="55" t="s">
        <v>1306</v>
      </c>
      <c r="M50" s="55"/>
      <c r="N50" s="55"/>
      <c r="O50" s="55">
        <f t="shared" si="1"/>
        <v>34</v>
      </c>
      <c r="P50" s="55">
        <v>34</v>
      </c>
      <c r="Q50" s="55"/>
      <c r="S50" s="55">
        <v>2016</v>
      </c>
      <c r="T50" s="55" t="s">
        <v>1307</v>
      </c>
      <c r="U50" s="55"/>
      <c r="V50" s="55"/>
      <c r="W50" s="55"/>
      <c r="X50" s="55">
        <f t="shared" si="2"/>
        <v>30</v>
      </c>
      <c r="Y50" s="55">
        <v>12</v>
      </c>
      <c r="Z50" s="55">
        <v>18</v>
      </c>
      <c r="AB50" s="55">
        <v>2017</v>
      </c>
      <c r="AC50" s="55" t="s">
        <v>1308</v>
      </c>
      <c r="AD50" s="55"/>
      <c r="AE50" s="55"/>
      <c r="AF50" s="55"/>
      <c r="AG50" s="55">
        <f t="shared" si="3"/>
        <v>79</v>
      </c>
      <c r="AH50" s="55">
        <v>44</v>
      </c>
      <c r="AI50" s="55">
        <v>35</v>
      </c>
      <c r="AK50" s="55">
        <v>2018</v>
      </c>
      <c r="AL50" s="55" t="s">
        <v>459</v>
      </c>
      <c r="AM50" s="55"/>
      <c r="AN50" s="55"/>
      <c r="AO50" s="55"/>
      <c r="AP50" s="55">
        <f t="shared" si="8"/>
        <v>45</v>
      </c>
      <c r="AQ50" s="55">
        <v>27</v>
      </c>
      <c r="AR50" s="55">
        <v>18</v>
      </c>
      <c r="AT50" s="55">
        <v>2019</v>
      </c>
      <c r="AU50" s="55" t="s">
        <v>1309</v>
      </c>
      <c r="AV50" s="55" t="s">
        <v>1310</v>
      </c>
      <c r="AW50" s="55"/>
      <c r="AX50" s="55"/>
      <c r="AY50" s="55">
        <f t="shared" si="5"/>
        <v>24</v>
      </c>
      <c r="AZ50" s="55">
        <v>24</v>
      </c>
      <c r="BA50" s="55"/>
      <c r="BC50" s="55">
        <v>2020</v>
      </c>
      <c r="BD50" s="55" t="s">
        <v>1311</v>
      </c>
      <c r="BE50" s="55"/>
      <c r="BF50" s="55"/>
      <c r="BG50" s="55"/>
      <c r="BH50" s="55">
        <f t="shared" si="6"/>
        <v>519</v>
      </c>
      <c r="BI50" s="55">
        <v>248</v>
      </c>
      <c r="BJ50" s="55">
        <v>271</v>
      </c>
    </row>
    <row r="51" spans="1:62">
      <c r="A51" s="55">
        <v>2014</v>
      </c>
      <c r="B51" s="55" t="s">
        <v>1312</v>
      </c>
      <c r="C51" s="55" t="s">
        <v>1313</v>
      </c>
      <c r="D51" s="55"/>
      <c r="E51" s="12" t="s">
        <v>914</v>
      </c>
      <c r="F51" s="55">
        <f t="shared" si="0"/>
        <v>34</v>
      </c>
      <c r="G51" s="55"/>
      <c r="H51" s="55">
        <v>34</v>
      </c>
      <c r="J51" s="55">
        <v>2015</v>
      </c>
      <c r="K51" s="55" t="s">
        <v>1314</v>
      </c>
      <c r="L51" s="55"/>
      <c r="M51" s="55"/>
      <c r="N51" s="55"/>
      <c r="O51" s="55">
        <f t="shared" si="1"/>
        <v>23</v>
      </c>
      <c r="P51" s="55">
        <v>15</v>
      </c>
      <c r="Q51" s="55">
        <v>8</v>
      </c>
      <c r="S51" s="55">
        <v>2016</v>
      </c>
      <c r="T51" s="55" t="s">
        <v>1315</v>
      </c>
      <c r="U51" s="55" t="s">
        <v>1316</v>
      </c>
      <c r="V51" s="55"/>
      <c r="W51" s="55"/>
      <c r="X51" s="55">
        <f t="shared" si="2"/>
        <v>28</v>
      </c>
      <c r="Y51" s="55">
        <v>28</v>
      </c>
      <c r="Z51" s="55"/>
      <c r="AB51" s="55">
        <v>2017</v>
      </c>
      <c r="AC51" s="55" t="s">
        <v>1317</v>
      </c>
      <c r="AD51" s="55" t="s">
        <v>1251</v>
      </c>
      <c r="AE51" s="55"/>
      <c r="AF51" s="55"/>
      <c r="AG51" s="55">
        <f t="shared" si="3"/>
        <v>28</v>
      </c>
      <c r="AH51" s="55">
        <v>28</v>
      </c>
      <c r="AI51" s="55"/>
      <c r="AK51" s="55">
        <v>2018</v>
      </c>
      <c r="AL51" s="55" t="s">
        <v>1318</v>
      </c>
      <c r="AM51" s="55"/>
      <c r="AN51" s="55"/>
      <c r="AO51" s="55"/>
      <c r="AP51" s="55">
        <f t="shared" si="8"/>
        <v>136</v>
      </c>
      <c r="AQ51" s="55">
        <v>48</v>
      </c>
      <c r="AR51" s="55">
        <v>88</v>
      </c>
      <c r="AT51" s="55">
        <v>2019</v>
      </c>
      <c r="AU51" s="55" t="s">
        <v>1319</v>
      </c>
      <c r="AV51" s="55" t="s">
        <v>1320</v>
      </c>
      <c r="AW51" s="55"/>
      <c r="AX51" s="55"/>
      <c r="AY51" s="55">
        <f t="shared" si="5"/>
        <v>8</v>
      </c>
      <c r="AZ51" s="55">
        <v>8</v>
      </c>
      <c r="BA51" s="55"/>
      <c r="BC51" s="55">
        <v>2020</v>
      </c>
      <c r="BD51" s="55" t="s">
        <v>1321</v>
      </c>
      <c r="BE51" s="55"/>
      <c r="BF51" s="55"/>
      <c r="BG51" s="55"/>
      <c r="BH51" s="55">
        <f t="shared" si="6"/>
        <v>20</v>
      </c>
      <c r="BI51" s="55">
        <v>18</v>
      </c>
      <c r="BJ51" s="55">
        <v>2</v>
      </c>
    </row>
    <row r="52" spans="1:62">
      <c r="A52" s="55">
        <v>2014</v>
      </c>
      <c r="B52" s="55" t="s">
        <v>1322</v>
      </c>
      <c r="C52" s="55" t="s">
        <v>930</v>
      </c>
      <c r="D52" s="55"/>
      <c r="E52" s="55"/>
      <c r="F52" s="55">
        <f t="shared" si="0"/>
        <v>12</v>
      </c>
      <c r="G52" s="55">
        <v>12</v>
      </c>
      <c r="H52" s="55"/>
      <c r="J52" s="12">
        <v>2015</v>
      </c>
      <c r="K52" s="12" t="s">
        <v>1323</v>
      </c>
      <c r="L52" s="12" t="s">
        <v>1324</v>
      </c>
      <c r="M52" s="12" t="s">
        <v>914</v>
      </c>
      <c r="N52" s="12"/>
      <c r="O52" s="12">
        <f t="shared" si="1"/>
        <v>12</v>
      </c>
      <c r="P52" s="12">
        <v>12</v>
      </c>
      <c r="Q52" s="12"/>
      <c r="R52" s="49"/>
      <c r="S52" s="55">
        <v>2016</v>
      </c>
      <c r="T52" s="55" t="s">
        <v>1325</v>
      </c>
      <c r="U52" s="55" t="s">
        <v>1326</v>
      </c>
      <c r="V52" s="55"/>
      <c r="W52" s="55"/>
      <c r="X52" s="55">
        <f t="shared" si="2"/>
        <v>10</v>
      </c>
      <c r="Y52" s="55">
        <v>10</v>
      </c>
      <c r="Z52" s="55"/>
      <c r="AB52" s="55">
        <v>2017</v>
      </c>
      <c r="AC52" s="55" t="s">
        <v>1327</v>
      </c>
      <c r="AD52" s="55"/>
      <c r="AE52" s="55"/>
      <c r="AF52" s="55"/>
      <c r="AG52" s="55">
        <f t="shared" si="3"/>
        <v>14</v>
      </c>
      <c r="AH52" s="55">
        <v>11</v>
      </c>
      <c r="AI52" s="55">
        <v>3</v>
      </c>
      <c r="AK52" s="55">
        <v>2018</v>
      </c>
      <c r="AL52" s="55" t="s">
        <v>1142</v>
      </c>
      <c r="AM52" s="55" t="s">
        <v>1328</v>
      </c>
      <c r="AN52" s="55"/>
      <c r="AO52" s="55"/>
      <c r="AP52" s="55">
        <f t="shared" si="8"/>
        <v>21</v>
      </c>
      <c r="AQ52" s="55">
        <v>21</v>
      </c>
      <c r="AR52" s="55"/>
      <c r="AT52" s="55">
        <v>2019</v>
      </c>
      <c r="AU52" s="55" t="s">
        <v>1329</v>
      </c>
      <c r="AV52" s="55"/>
      <c r="AW52" s="55"/>
      <c r="AX52" s="55"/>
      <c r="AY52" s="55">
        <f t="shared" si="5"/>
        <v>37</v>
      </c>
      <c r="AZ52" s="55">
        <v>31</v>
      </c>
      <c r="BA52" s="55">
        <v>6</v>
      </c>
      <c r="BC52" s="55">
        <v>2020</v>
      </c>
      <c r="BD52" s="55" t="s">
        <v>1330</v>
      </c>
      <c r="BE52" s="55"/>
      <c r="BF52" s="55"/>
      <c r="BG52" s="55"/>
      <c r="BH52" s="55">
        <f t="shared" si="6"/>
        <v>12124</v>
      </c>
      <c r="BI52" s="55">
        <v>6393</v>
      </c>
      <c r="BJ52" s="55">
        <v>5731</v>
      </c>
    </row>
    <row r="53" spans="1:62">
      <c r="A53" s="55">
        <v>2014</v>
      </c>
      <c r="B53" s="55" t="s">
        <v>1331</v>
      </c>
      <c r="C53" s="55"/>
      <c r="D53" s="55"/>
      <c r="E53" s="55"/>
      <c r="F53" s="55">
        <f t="shared" si="0"/>
        <v>186</v>
      </c>
      <c r="G53" s="55">
        <v>98</v>
      </c>
      <c r="H53" s="55">
        <v>88</v>
      </c>
      <c r="J53" s="12">
        <v>2015</v>
      </c>
      <c r="K53" s="12" t="s">
        <v>324</v>
      </c>
      <c r="L53" s="12" t="s">
        <v>1332</v>
      </c>
      <c r="M53" s="12" t="s">
        <v>914</v>
      </c>
      <c r="N53" s="12"/>
      <c r="O53" s="12">
        <f t="shared" si="1"/>
        <v>13</v>
      </c>
      <c r="P53" s="12">
        <v>13</v>
      </c>
      <c r="Q53" s="12"/>
      <c r="R53" s="49"/>
      <c r="S53" s="55">
        <v>2016</v>
      </c>
      <c r="T53" s="55" t="s">
        <v>1333</v>
      </c>
      <c r="U53" s="55"/>
      <c r="V53" s="55"/>
      <c r="W53" s="55"/>
      <c r="X53" s="55">
        <f t="shared" si="2"/>
        <v>11</v>
      </c>
      <c r="Y53" s="55">
        <v>11</v>
      </c>
      <c r="Z53" s="55"/>
      <c r="AB53" s="55">
        <v>2017</v>
      </c>
      <c r="AC53" s="55" t="s">
        <v>1334</v>
      </c>
      <c r="AD53" s="55"/>
      <c r="AE53" s="55"/>
      <c r="AF53" s="55"/>
      <c r="AG53" s="55">
        <f t="shared" si="3"/>
        <v>25</v>
      </c>
      <c r="AH53" s="55">
        <v>12</v>
      </c>
      <c r="AI53" s="55">
        <v>13</v>
      </c>
      <c r="AK53" s="55">
        <v>2018</v>
      </c>
      <c r="AL53" s="55" t="s">
        <v>1335</v>
      </c>
      <c r="AM53" s="55" t="s">
        <v>1014</v>
      </c>
      <c r="AN53" s="55"/>
      <c r="AO53" s="55"/>
      <c r="AP53" s="55">
        <f t="shared" si="8"/>
        <v>13</v>
      </c>
      <c r="AQ53" s="55">
        <v>13</v>
      </c>
      <c r="AR53" s="55"/>
      <c r="AT53" s="55">
        <v>2019</v>
      </c>
      <c r="AU53" s="55" t="s">
        <v>1336</v>
      </c>
      <c r="AV53" s="55" t="s">
        <v>1337</v>
      </c>
      <c r="AW53" s="12" t="s">
        <v>914</v>
      </c>
      <c r="AX53" s="12" t="s">
        <v>914</v>
      </c>
      <c r="AY53" s="55">
        <f t="shared" si="5"/>
        <v>6</v>
      </c>
      <c r="AZ53" s="55"/>
      <c r="BA53" s="55">
        <v>6</v>
      </c>
      <c r="BC53" s="55">
        <v>2020</v>
      </c>
      <c r="BD53" s="55" t="s">
        <v>1338</v>
      </c>
      <c r="BE53" s="55" t="s">
        <v>1339</v>
      </c>
      <c r="BF53" s="55"/>
      <c r="BG53" s="12" t="s">
        <v>914</v>
      </c>
      <c r="BH53" s="55">
        <f t="shared" si="6"/>
        <v>41</v>
      </c>
      <c r="BI53" s="55"/>
      <c r="BJ53" s="55">
        <v>41</v>
      </c>
    </row>
    <row r="54" spans="1:62">
      <c r="A54" s="55">
        <v>2014</v>
      </c>
      <c r="B54" s="55" t="s">
        <v>1340</v>
      </c>
      <c r="C54" s="55" t="s">
        <v>1341</v>
      </c>
      <c r="D54" s="55"/>
      <c r="E54" s="55"/>
      <c r="F54" s="55">
        <f t="shared" si="0"/>
        <v>14</v>
      </c>
      <c r="G54" s="55">
        <v>14</v>
      </c>
      <c r="H54" s="55"/>
      <c r="J54" s="55">
        <v>2015</v>
      </c>
      <c r="K54" s="55" t="s">
        <v>1342</v>
      </c>
      <c r="L54" s="55" t="s">
        <v>199</v>
      </c>
      <c r="M54" s="55"/>
      <c r="N54" s="55"/>
      <c r="O54" s="55">
        <f t="shared" si="1"/>
        <v>12</v>
      </c>
      <c r="P54" s="55">
        <v>12</v>
      </c>
      <c r="Q54" s="55"/>
      <c r="S54" s="55">
        <v>2016</v>
      </c>
      <c r="T54" s="55" t="s">
        <v>64</v>
      </c>
      <c r="U54" s="55"/>
      <c r="V54" s="55"/>
      <c r="W54" s="55"/>
      <c r="X54" s="55">
        <f t="shared" si="2"/>
        <v>58</v>
      </c>
      <c r="Y54" s="55">
        <v>20</v>
      </c>
      <c r="Z54" s="55">
        <v>38</v>
      </c>
      <c r="AB54" s="55">
        <v>2017</v>
      </c>
      <c r="AC54" s="55" t="s">
        <v>1343</v>
      </c>
      <c r="AD54" s="55" t="s">
        <v>1344</v>
      </c>
      <c r="AE54" s="12" t="s">
        <v>914</v>
      </c>
      <c r="AF54" s="55"/>
      <c r="AG54" s="55">
        <f t="shared" si="3"/>
        <v>10</v>
      </c>
      <c r="AH54" s="55">
        <v>10</v>
      </c>
      <c r="AI54" s="55"/>
      <c r="AK54" s="55">
        <v>2018</v>
      </c>
      <c r="AL54" s="55" t="s">
        <v>923</v>
      </c>
      <c r="AM54" s="55" t="s">
        <v>1345</v>
      </c>
      <c r="AN54" s="55"/>
      <c r="AO54" s="55"/>
      <c r="AP54" s="55">
        <f t="shared" si="8"/>
        <v>39</v>
      </c>
      <c r="AQ54" s="55">
        <v>39</v>
      </c>
      <c r="AR54" s="55"/>
      <c r="AT54" s="55">
        <v>2019</v>
      </c>
      <c r="AU54" s="55" t="s">
        <v>1346</v>
      </c>
      <c r="AV54" s="55" t="s">
        <v>199</v>
      </c>
      <c r="AW54" s="55"/>
      <c r="AX54" s="55"/>
      <c r="AY54" s="55">
        <f t="shared" si="5"/>
        <v>7</v>
      </c>
      <c r="AZ54" s="55">
        <v>7</v>
      </c>
      <c r="BA54" s="55"/>
      <c r="BC54" s="55">
        <v>2020</v>
      </c>
      <c r="BD54" s="55" t="s">
        <v>1347</v>
      </c>
      <c r="BE54" s="55"/>
      <c r="BF54" s="55"/>
      <c r="BG54" s="55"/>
      <c r="BH54" s="55">
        <f t="shared" si="6"/>
        <v>22</v>
      </c>
      <c r="BI54" s="55">
        <v>22</v>
      </c>
      <c r="BJ54" s="55"/>
    </row>
    <row r="55" spans="1:62">
      <c r="A55" s="55">
        <v>2014</v>
      </c>
      <c r="B55" s="55" t="s">
        <v>1348</v>
      </c>
      <c r="C55" s="55"/>
      <c r="D55" s="55"/>
      <c r="E55" s="55"/>
      <c r="F55" s="55">
        <f t="shared" si="0"/>
        <v>14</v>
      </c>
      <c r="G55" s="55">
        <v>7</v>
      </c>
      <c r="H55" s="55">
        <v>7</v>
      </c>
      <c r="J55" s="55">
        <v>2015</v>
      </c>
      <c r="K55" s="55" t="s">
        <v>1349</v>
      </c>
      <c r="L55" s="55"/>
      <c r="M55" s="55"/>
      <c r="N55" s="55"/>
      <c r="O55" s="55">
        <f t="shared" si="1"/>
        <v>2930</v>
      </c>
      <c r="P55" s="55">
        <v>1470</v>
      </c>
      <c r="Q55" s="55">
        <v>1460</v>
      </c>
      <c r="S55" s="55">
        <v>2016</v>
      </c>
      <c r="T55" s="55" t="s">
        <v>1350</v>
      </c>
      <c r="U55" s="55"/>
      <c r="V55" s="55"/>
      <c r="W55" s="55"/>
      <c r="X55" s="55">
        <f t="shared" si="2"/>
        <v>15</v>
      </c>
      <c r="Y55" s="55">
        <v>11</v>
      </c>
      <c r="Z55" s="55">
        <v>4</v>
      </c>
      <c r="AB55" s="55">
        <v>2017</v>
      </c>
      <c r="AC55" s="55" t="s">
        <v>1351</v>
      </c>
      <c r="AD55" s="55" t="s">
        <v>667</v>
      </c>
      <c r="AE55" s="12" t="s">
        <v>914</v>
      </c>
      <c r="AF55" s="55"/>
      <c r="AG55" s="55">
        <f t="shared" si="3"/>
        <v>14</v>
      </c>
      <c r="AH55" s="55">
        <v>14</v>
      </c>
      <c r="AI55" s="55"/>
      <c r="AK55" s="55">
        <v>2018</v>
      </c>
      <c r="AL55" s="55" t="s">
        <v>1352</v>
      </c>
      <c r="AM55" s="55"/>
      <c r="AN55" s="55"/>
      <c r="AO55" s="55"/>
      <c r="AP55" s="55">
        <f t="shared" si="8"/>
        <v>2089</v>
      </c>
      <c r="AQ55" s="55">
        <f>SUM(AR55:AT55)</f>
        <v>2054</v>
      </c>
      <c r="AR55" s="55">
        <v>35</v>
      </c>
      <c r="AT55" s="55">
        <v>2019</v>
      </c>
      <c r="AU55" s="55" t="s">
        <v>1182</v>
      </c>
      <c r="AV55" s="55"/>
      <c r="AW55" s="55"/>
      <c r="AX55" s="55"/>
      <c r="AY55" s="55">
        <f t="shared" si="5"/>
        <v>23</v>
      </c>
      <c r="AZ55" s="55">
        <v>17</v>
      </c>
      <c r="BA55" s="55">
        <v>6</v>
      </c>
      <c r="BC55" s="55">
        <v>2020</v>
      </c>
      <c r="BD55" s="55" t="s">
        <v>1353</v>
      </c>
      <c r="BE55" s="55"/>
      <c r="BF55" s="55"/>
      <c r="BG55" s="55"/>
      <c r="BH55" s="55">
        <f t="shared" si="6"/>
        <v>70</v>
      </c>
      <c r="BI55" s="55">
        <v>29</v>
      </c>
      <c r="BJ55" s="55">
        <v>41</v>
      </c>
    </row>
    <row r="56" spans="1:62">
      <c r="A56" s="12">
        <v>2014</v>
      </c>
      <c r="B56" s="12" t="s">
        <v>1354</v>
      </c>
      <c r="C56" s="12" t="s">
        <v>1355</v>
      </c>
      <c r="D56" s="12" t="s">
        <v>914</v>
      </c>
      <c r="E56" s="12"/>
      <c r="F56" s="12">
        <f t="shared" si="0"/>
        <v>799</v>
      </c>
      <c r="G56" s="12">
        <v>799</v>
      </c>
      <c r="H56" s="12"/>
      <c r="I56" s="49"/>
      <c r="J56" s="55">
        <v>2015</v>
      </c>
      <c r="K56" s="55" t="s">
        <v>104</v>
      </c>
      <c r="L56" s="55"/>
      <c r="M56" s="55"/>
      <c r="N56" s="55"/>
      <c r="O56" s="55">
        <f t="shared" si="1"/>
        <v>2506</v>
      </c>
      <c r="P56" s="55">
        <v>1180</v>
      </c>
      <c r="Q56" s="55">
        <v>1326</v>
      </c>
      <c r="S56" s="55">
        <v>2016</v>
      </c>
      <c r="T56" s="55" t="s">
        <v>1356</v>
      </c>
      <c r="U56" s="55" t="s">
        <v>1357</v>
      </c>
      <c r="V56" s="12" t="s">
        <v>914</v>
      </c>
      <c r="W56" s="12" t="s">
        <v>914</v>
      </c>
      <c r="X56" s="55">
        <f t="shared" si="2"/>
        <v>97</v>
      </c>
      <c r="Y56" s="55"/>
      <c r="Z56" s="55">
        <v>97</v>
      </c>
      <c r="AB56" s="55">
        <v>2017</v>
      </c>
      <c r="AC56" s="55" t="s">
        <v>1358</v>
      </c>
      <c r="AD56" s="55" t="s">
        <v>1359</v>
      </c>
      <c r="AE56" s="12" t="s">
        <v>914</v>
      </c>
      <c r="AF56" s="55"/>
      <c r="AG56" s="55">
        <f t="shared" si="3"/>
        <v>20</v>
      </c>
      <c r="AH56" s="55"/>
      <c r="AI56" s="55">
        <v>20</v>
      </c>
      <c r="AK56" s="55">
        <v>2018</v>
      </c>
      <c r="AL56" s="55" t="s">
        <v>1360</v>
      </c>
      <c r="AM56" s="55"/>
      <c r="AN56" s="55"/>
      <c r="AO56" s="55"/>
      <c r="AP56" s="55">
        <f t="shared" ref="AP56:AP90" si="9">SUM(AQ56:AR56)</f>
        <v>17</v>
      </c>
      <c r="AQ56" s="55">
        <v>10</v>
      </c>
      <c r="AR56" s="55">
        <v>7</v>
      </c>
      <c r="AT56" s="55">
        <v>2019</v>
      </c>
      <c r="AU56" s="55" t="s">
        <v>1361</v>
      </c>
      <c r="AV56" s="55" t="s">
        <v>1362</v>
      </c>
      <c r="AW56" s="55"/>
      <c r="AX56" s="55"/>
      <c r="AY56" s="55">
        <f t="shared" si="5"/>
        <v>8</v>
      </c>
      <c r="AZ56" s="55">
        <v>8</v>
      </c>
      <c r="BA56" s="55"/>
      <c r="BC56" s="55">
        <v>2020</v>
      </c>
      <c r="BD56" s="55" t="s">
        <v>1363</v>
      </c>
      <c r="BE56" s="55"/>
      <c r="BF56" s="55"/>
      <c r="BG56" s="55"/>
      <c r="BH56" s="55">
        <f t="shared" si="6"/>
        <v>51</v>
      </c>
      <c r="BI56" s="55">
        <v>27</v>
      </c>
      <c r="BJ56" s="55">
        <v>24</v>
      </c>
    </row>
    <row r="57" spans="1:62">
      <c r="A57" s="55">
        <v>2014</v>
      </c>
      <c r="B57" s="55" t="s">
        <v>1364</v>
      </c>
      <c r="C57" s="55"/>
      <c r="D57" s="55"/>
      <c r="E57" s="55"/>
      <c r="F57" s="55">
        <f t="shared" si="0"/>
        <v>539</v>
      </c>
      <c r="G57" s="55">
        <v>135</v>
      </c>
      <c r="H57" s="55">
        <v>404</v>
      </c>
      <c r="J57" s="55">
        <v>2015</v>
      </c>
      <c r="K57" s="55" t="s">
        <v>1365</v>
      </c>
      <c r="L57" s="55" t="s">
        <v>600</v>
      </c>
      <c r="M57" s="55"/>
      <c r="N57" s="55"/>
      <c r="O57" s="55">
        <f t="shared" si="1"/>
        <v>23</v>
      </c>
      <c r="P57" s="55">
        <v>23</v>
      </c>
      <c r="Q57" s="55"/>
      <c r="S57" s="55">
        <v>2016</v>
      </c>
      <c r="T57" s="55" t="s">
        <v>1366</v>
      </c>
      <c r="U57" s="55"/>
      <c r="V57" s="55"/>
      <c r="W57" s="55"/>
      <c r="X57" s="55">
        <f t="shared" si="2"/>
        <v>22</v>
      </c>
      <c r="Y57" s="55">
        <v>16</v>
      </c>
      <c r="Z57" s="55">
        <v>6</v>
      </c>
      <c r="AB57" s="55">
        <v>2017</v>
      </c>
      <c r="AC57" s="55" t="s">
        <v>1367</v>
      </c>
      <c r="AD57" s="55" t="s">
        <v>1368</v>
      </c>
      <c r="AE57" s="55"/>
      <c r="AF57" s="55"/>
      <c r="AG57" s="55">
        <f t="shared" si="3"/>
        <v>15</v>
      </c>
      <c r="AH57" s="55">
        <v>15</v>
      </c>
      <c r="AI57" s="55"/>
      <c r="AK57" s="12">
        <v>2018</v>
      </c>
      <c r="AL57" s="12" t="s">
        <v>1369</v>
      </c>
      <c r="AM57" s="12" t="s">
        <v>1370</v>
      </c>
      <c r="AN57" s="12" t="s">
        <v>914</v>
      </c>
      <c r="AO57" s="12"/>
      <c r="AP57" s="12">
        <f t="shared" si="9"/>
        <v>8</v>
      </c>
      <c r="AQ57" s="12">
        <v>8</v>
      </c>
      <c r="AR57" s="12"/>
      <c r="AS57" s="49"/>
      <c r="AT57" s="55">
        <v>2019</v>
      </c>
      <c r="AU57" s="55" t="s">
        <v>1371</v>
      </c>
      <c r="AV57" s="55"/>
      <c r="AW57" s="55"/>
      <c r="AX57" s="55"/>
      <c r="AY57" s="55">
        <f t="shared" si="5"/>
        <v>39</v>
      </c>
      <c r="AZ57" s="55">
        <v>21</v>
      </c>
      <c r="BA57" s="55">
        <v>18</v>
      </c>
      <c r="BC57" s="55">
        <v>2020</v>
      </c>
      <c r="BD57" s="55" t="s">
        <v>1372</v>
      </c>
      <c r="BE57" s="55"/>
      <c r="BF57" s="12" t="s">
        <v>914</v>
      </c>
      <c r="BG57" s="55"/>
      <c r="BH57" s="55">
        <f t="shared" si="6"/>
        <v>40</v>
      </c>
      <c r="BI57" s="55">
        <v>40</v>
      </c>
      <c r="BJ57" s="55"/>
    </row>
    <row r="58" spans="1:62">
      <c r="A58" s="55">
        <v>2014</v>
      </c>
      <c r="B58" s="55" t="s">
        <v>1373</v>
      </c>
      <c r="C58" s="55"/>
      <c r="D58" s="55"/>
      <c r="E58" s="55"/>
      <c r="F58" s="55">
        <f t="shared" si="0"/>
        <v>499</v>
      </c>
      <c r="G58" s="55">
        <v>245</v>
      </c>
      <c r="H58" s="55">
        <v>254</v>
      </c>
      <c r="J58" s="55">
        <v>2015</v>
      </c>
      <c r="K58" s="55" t="s">
        <v>1374</v>
      </c>
      <c r="L58" s="55" t="s">
        <v>600</v>
      </c>
      <c r="M58" s="55"/>
      <c r="N58" s="55"/>
      <c r="O58" s="55">
        <f t="shared" si="1"/>
        <v>9</v>
      </c>
      <c r="P58" s="55">
        <v>9</v>
      </c>
      <c r="Q58" s="55"/>
      <c r="S58" s="55">
        <v>2016</v>
      </c>
      <c r="T58" s="55" t="s">
        <v>1375</v>
      </c>
      <c r="U58" s="55"/>
      <c r="V58" s="55"/>
      <c r="W58" s="55"/>
      <c r="X58" s="55">
        <f t="shared" si="2"/>
        <v>22</v>
      </c>
      <c r="Y58" s="55">
        <v>6</v>
      </c>
      <c r="Z58" s="55">
        <v>16</v>
      </c>
      <c r="AB58" s="55">
        <v>2017</v>
      </c>
      <c r="AC58" s="55" t="s">
        <v>1376</v>
      </c>
      <c r="AD58" s="55"/>
      <c r="AE58" s="55"/>
      <c r="AF58" s="55"/>
      <c r="AG58" s="55">
        <f t="shared" si="3"/>
        <v>325</v>
      </c>
      <c r="AH58" s="55">
        <v>159</v>
      </c>
      <c r="AI58" s="55">
        <v>166</v>
      </c>
      <c r="AK58" s="55">
        <v>2018</v>
      </c>
      <c r="AL58" s="55" t="s">
        <v>1377</v>
      </c>
      <c r="AM58" s="55" t="s">
        <v>603</v>
      </c>
      <c r="AN58" s="55"/>
      <c r="AO58" s="55"/>
      <c r="AP58" s="55">
        <f t="shared" si="9"/>
        <v>9</v>
      </c>
      <c r="AQ58" s="55">
        <v>9</v>
      </c>
      <c r="AR58" s="55"/>
      <c r="AT58" s="55">
        <v>2019</v>
      </c>
      <c r="AU58" s="55" t="s">
        <v>1210</v>
      </c>
      <c r="AV58" s="55" t="s">
        <v>1225</v>
      </c>
      <c r="AW58" s="55"/>
      <c r="AX58" s="12" t="s">
        <v>914</v>
      </c>
      <c r="AY58" s="55">
        <f t="shared" si="5"/>
        <v>154</v>
      </c>
      <c r="AZ58" s="55">
        <v>154</v>
      </c>
      <c r="BA58" s="55"/>
      <c r="BC58" s="55">
        <v>2020</v>
      </c>
      <c r="BD58" s="55" t="s">
        <v>1378</v>
      </c>
      <c r="BE58" s="55"/>
      <c r="BF58" s="55"/>
      <c r="BG58" s="55"/>
      <c r="BH58" s="55">
        <f t="shared" si="6"/>
        <v>68</v>
      </c>
      <c r="BI58" s="55">
        <v>40</v>
      </c>
      <c r="BJ58" s="55">
        <v>28</v>
      </c>
    </row>
    <row r="59" spans="1:62">
      <c r="A59" s="55">
        <v>2014</v>
      </c>
      <c r="B59" s="55" t="s">
        <v>1379</v>
      </c>
      <c r="C59" s="55"/>
      <c r="D59" s="55"/>
      <c r="E59" s="55"/>
      <c r="F59" s="55">
        <f t="shared" si="0"/>
        <v>45</v>
      </c>
      <c r="G59" s="55">
        <v>34</v>
      </c>
      <c r="H59" s="55">
        <v>11</v>
      </c>
      <c r="J59" s="55">
        <v>2015</v>
      </c>
      <c r="K59" s="55" t="s">
        <v>1380</v>
      </c>
      <c r="L59" s="55"/>
      <c r="M59" s="55"/>
      <c r="N59" s="55"/>
      <c r="O59" s="55">
        <f t="shared" si="1"/>
        <v>10</v>
      </c>
      <c r="P59" s="55">
        <v>5</v>
      </c>
      <c r="Q59" s="55">
        <v>5</v>
      </c>
      <c r="S59" s="55">
        <v>2016</v>
      </c>
      <c r="T59" s="55" t="s">
        <v>1381</v>
      </c>
      <c r="U59" s="55"/>
      <c r="V59" s="55"/>
      <c r="W59" s="55"/>
      <c r="X59" s="55">
        <f t="shared" si="2"/>
        <v>15</v>
      </c>
      <c r="Y59" s="55">
        <v>7</v>
      </c>
      <c r="Z59" s="55">
        <v>8</v>
      </c>
      <c r="AB59" s="55">
        <v>2017</v>
      </c>
      <c r="AC59" s="55" t="s">
        <v>1382</v>
      </c>
      <c r="AD59" s="55"/>
      <c r="AE59" s="55"/>
      <c r="AF59" s="55"/>
      <c r="AG59" s="55">
        <f t="shared" si="3"/>
        <v>67</v>
      </c>
      <c r="AH59" s="55">
        <v>49</v>
      </c>
      <c r="AI59" s="55">
        <v>18</v>
      </c>
      <c r="AK59" s="55">
        <v>2018</v>
      </c>
      <c r="AL59" s="55" t="s">
        <v>1383</v>
      </c>
      <c r="AM59" s="55"/>
      <c r="AN59" s="55"/>
      <c r="AO59" s="55"/>
      <c r="AP59" s="55">
        <f t="shared" si="9"/>
        <v>45</v>
      </c>
      <c r="AQ59" s="55">
        <v>21</v>
      </c>
      <c r="AR59" s="55">
        <v>24</v>
      </c>
      <c r="AT59" s="55">
        <v>2019</v>
      </c>
      <c r="AU59" s="55" t="s">
        <v>1384</v>
      </c>
      <c r="AV59" s="55"/>
      <c r="AW59" s="55"/>
      <c r="AX59" s="55"/>
      <c r="AY59" s="55">
        <f t="shared" si="5"/>
        <v>40</v>
      </c>
      <c r="AZ59" s="55">
        <v>18</v>
      </c>
      <c r="BA59" s="55">
        <v>22</v>
      </c>
      <c r="BC59" s="55">
        <v>2020</v>
      </c>
      <c r="BD59" s="55" t="s">
        <v>1385</v>
      </c>
      <c r="BE59" s="55"/>
      <c r="BF59" s="55"/>
      <c r="BG59" s="55"/>
      <c r="BH59" s="55">
        <f t="shared" si="6"/>
        <v>27</v>
      </c>
      <c r="BI59" s="55">
        <v>27</v>
      </c>
      <c r="BJ59" s="55"/>
    </row>
    <row r="60" spans="1:62">
      <c r="A60" s="55">
        <v>2014</v>
      </c>
      <c r="B60" s="55" t="s">
        <v>1386</v>
      </c>
      <c r="C60" s="55"/>
      <c r="D60" s="55"/>
      <c r="E60" s="55"/>
      <c r="F60" s="55">
        <f t="shared" si="0"/>
        <v>30</v>
      </c>
      <c r="G60" s="55">
        <v>15</v>
      </c>
      <c r="H60" s="55">
        <v>15</v>
      </c>
      <c r="J60" s="55">
        <v>2015</v>
      </c>
      <c r="K60" s="55" t="s">
        <v>1387</v>
      </c>
      <c r="L60" s="55"/>
      <c r="M60" s="55"/>
      <c r="N60" s="55"/>
      <c r="O60" s="55">
        <f t="shared" si="1"/>
        <v>40</v>
      </c>
      <c r="P60" s="55">
        <v>20</v>
      </c>
      <c r="Q60" s="55">
        <v>20</v>
      </c>
      <c r="S60" s="55">
        <v>2016</v>
      </c>
      <c r="T60" s="55" t="s">
        <v>1388</v>
      </c>
      <c r="U60" s="55"/>
      <c r="V60" s="55"/>
      <c r="W60" s="55"/>
      <c r="X60" s="55">
        <f t="shared" si="2"/>
        <v>26483</v>
      </c>
      <c r="Y60" s="55">
        <v>12274</v>
      </c>
      <c r="Z60" s="55">
        <v>14209</v>
      </c>
      <c r="AB60" s="55">
        <v>2017</v>
      </c>
      <c r="AC60" s="55" t="s">
        <v>1389</v>
      </c>
      <c r="AD60" s="55"/>
      <c r="AE60" s="55"/>
      <c r="AF60" s="55"/>
      <c r="AG60" s="55">
        <f t="shared" si="3"/>
        <v>53</v>
      </c>
      <c r="AH60" s="55">
        <v>27</v>
      </c>
      <c r="AI60" s="55">
        <v>26</v>
      </c>
      <c r="AK60" s="55">
        <v>2018</v>
      </c>
      <c r="AL60" s="55" t="s">
        <v>1390</v>
      </c>
      <c r="AM60" s="55" t="s">
        <v>1391</v>
      </c>
      <c r="AN60" s="55"/>
      <c r="AO60" s="55"/>
      <c r="AP60" s="55">
        <f t="shared" si="9"/>
        <v>19</v>
      </c>
      <c r="AQ60" s="55">
        <v>19</v>
      </c>
      <c r="AR60" s="55"/>
      <c r="AT60" s="55">
        <v>2019</v>
      </c>
      <c r="AU60" s="55" t="s">
        <v>1392</v>
      </c>
      <c r="AV60" s="55"/>
      <c r="AW60" s="55"/>
      <c r="AX60" s="55"/>
      <c r="AY60" s="55">
        <f t="shared" si="5"/>
        <v>55</v>
      </c>
      <c r="AZ60" s="55">
        <v>18</v>
      </c>
      <c r="BA60" s="55">
        <v>37</v>
      </c>
      <c r="BC60" s="55">
        <v>2020</v>
      </c>
      <c r="BD60" s="55" t="s">
        <v>1354</v>
      </c>
      <c r="BE60" s="55"/>
      <c r="BF60" s="55"/>
      <c r="BG60" s="55"/>
      <c r="BH60" s="55">
        <f t="shared" si="6"/>
        <v>665</v>
      </c>
      <c r="BI60" s="55">
        <v>461</v>
      </c>
      <c r="BJ60" s="55">
        <v>204</v>
      </c>
    </row>
    <row r="61" spans="1:62">
      <c r="A61" s="55">
        <v>2014</v>
      </c>
      <c r="B61" s="55" t="s">
        <v>1393</v>
      </c>
      <c r="C61" s="55" t="s">
        <v>348</v>
      </c>
      <c r="D61" s="55"/>
      <c r="E61" s="55"/>
      <c r="F61" s="55">
        <f t="shared" si="0"/>
        <v>19</v>
      </c>
      <c r="G61" s="55">
        <v>19</v>
      </c>
      <c r="H61" s="55"/>
      <c r="J61" s="55">
        <v>2015</v>
      </c>
      <c r="K61" s="55" t="s">
        <v>998</v>
      </c>
      <c r="L61" s="55"/>
      <c r="M61" s="55"/>
      <c r="N61" s="55"/>
      <c r="O61" s="55">
        <f t="shared" si="1"/>
        <v>101</v>
      </c>
      <c r="P61" s="55">
        <v>24</v>
      </c>
      <c r="Q61" s="55">
        <v>77</v>
      </c>
      <c r="S61" s="55">
        <v>2016</v>
      </c>
      <c r="T61" s="55" t="s">
        <v>1394</v>
      </c>
      <c r="U61" s="55"/>
      <c r="V61" s="55"/>
      <c r="W61" s="55"/>
      <c r="X61" s="55">
        <f t="shared" si="2"/>
        <v>3261</v>
      </c>
      <c r="Y61" s="55">
        <v>1419</v>
      </c>
      <c r="Z61" s="55">
        <v>1842</v>
      </c>
      <c r="AB61" s="55">
        <v>2017</v>
      </c>
      <c r="AC61" s="55" t="s">
        <v>1395</v>
      </c>
      <c r="AD61" s="55"/>
      <c r="AE61" s="55"/>
      <c r="AF61" s="55"/>
      <c r="AG61" s="55">
        <f t="shared" si="3"/>
        <v>30</v>
      </c>
      <c r="AH61" s="55">
        <v>15</v>
      </c>
      <c r="AI61" s="55">
        <v>15</v>
      </c>
      <c r="AK61" s="55">
        <v>2018</v>
      </c>
      <c r="AL61" s="55" t="s">
        <v>1396</v>
      </c>
      <c r="AM61" s="55"/>
      <c r="AN61" s="55"/>
      <c r="AO61" s="55"/>
      <c r="AP61" s="55">
        <f t="shared" si="9"/>
        <v>57</v>
      </c>
      <c r="AQ61" s="55">
        <v>28</v>
      </c>
      <c r="AR61" s="55">
        <v>29</v>
      </c>
      <c r="AT61" s="55">
        <v>2019</v>
      </c>
      <c r="AU61" s="55" t="s">
        <v>1397</v>
      </c>
      <c r="AV61" s="55"/>
      <c r="AW61" s="55"/>
      <c r="AX61" s="55"/>
      <c r="AY61" s="55">
        <f t="shared" si="5"/>
        <v>29</v>
      </c>
      <c r="AZ61" s="55">
        <v>14</v>
      </c>
      <c r="BA61" s="55">
        <v>15</v>
      </c>
      <c r="BC61" s="55">
        <v>2020</v>
      </c>
      <c r="BD61" s="55" t="s">
        <v>1398</v>
      </c>
      <c r="BE61" s="55"/>
      <c r="BF61" s="55"/>
      <c r="BG61" s="55"/>
      <c r="BH61" s="55">
        <f t="shared" si="6"/>
        <v>11</v>
      </c>
      <c r="BI61" s="55">
        <v>9</v>
      </c>
      <c r="BJ61" s="55">
        <v>2</v>
      </c>
    </row>
    <row r="62" spans="1:62">
      <c r="A62" s="55">
        <v>2014</v>
      </c>
      <c r="B62" s="55" t="s">
        <v>88</v>
      </c>
      <c r="C62" s="55"/>
      <c r="D62" s="55"/>
      <c r="E62" s="55"/>
      <c r="F62" s="55">
        <f t="shared" si="0"/>
        <v>14</v>
      </c>
      <c r="G62" s="55">
        <v>7</v>
      </c>
      <c r="H62" s="55">
        <v>7</v>
      </c>
      <c r="J62" s="55">
        <v>2015</v>
      </c>
      <c r="K62" s="55" t="s">
        <v>1399</v>
      </c>
      <c r="L62" s="55" t="s">
        <v>1400</v>
      </c>
      <c r="M62" s="55"/>
      <c r="N62" s="55"/>
      <c r="O62" s="55">
        <f t="shared" si="1"/>
        <v>30</v>
      </c>
      <c r="P62" s="55"/>
      <c r="Q62" s="55">
        <v>30</v>
      </c>
      <c r="S62" s="55">
        <v>2016</v>
      </c>
      <c r="T62" s="55" t="s">
        <v>1401</v>
      </c>
      <c r="U62" s="55"/>
      <c r="V62" s="55"/>
      <c r="W62" s="55"/>
      <c r="X62" s="55">
        <f t="shared" si="2"/>
        <v>1477</v>
      </c>
      <c r="Y62" s="55">
        <v>676</v>
      </c>
      <c r="Z62" s="55">
        <v>801</v>
      </c>
      <c r="AB62" s="55">
        <v>2017</v>
      </c>
      <c r="AC62" s="55" t="s">
        <v>1402</v>
      </c>
      <c r="AD62" s="55" t="s">
        <v>1403</v>
      </c>
      <c r="AE62" s="12" t="s">
        <v>914</v>
      </c>
      <c r="AF62" s="55"/>
      <c r="AG62" s="55">
        <f t="shared" si="3"/>
        <v>39</v>
      </c>
      <c r="AH62" s="55"/>
      <c r="AI62" s="55">
        <v>39</v>
      </c>
      <c r="AK62" s="55">
        <v>2018</v>
      </c>
      <c r="AL62" s="55" t="s">
        <v>1404</v>
      </c>
      <c r="AM62" s="55" t="s">
        <v>1156</v>
      </c>
      <c r="AN62" s="55"/>
      <c r="AO62" s="12" t="s">
        <v>914</v>
      </c>
      <c r="AP62" s="55">
        <f t="shared" si="9"/>
        <v>33</v>
      </c>
      <c r="AQ62" s="55"/>
      <c r="AR62" s="55">
        <v>33</v>
      </c>
      <c r="AT62" s="55">
        <v>2019</v>
      </c>
      <c r="AU62" s="55" t="s">
        <v>1405</v>
      </c>
      <c r="AV62" s="55"/>
      <c r="AW62" s="55"/>
      <c r="AX62" s="55"/>
      <c r="AY62" s="55">
        <f t="shared" si="5"/>
        <v>20</v>
      </c>
      <c r="AZ62" s="55">
        <v>8</v>
      </c>
      <c r="BA62" s="55">
        <v>12</v>
      </c>
      <c r="BC62" s="55">
        <v>2020</v>
      </c>
      <c r="BD62" s="55" t="s">
        <v>1398</v>
      </c>
      <c r="BE62" s="55"/>
      <c r="BF62" s="55"/>
      <c r="BG62" s="55"/>
      <c r="BH62" s="55">
        <f t="shared" si="6"/>
        <v>9</v>
      </c>
      <c r="BI62" s="55">
        <v>9</v>
      </c>
      <c r="BJ62" s="55"/>
    </row>
    <row r="63" spans="1:62">
      <c r="A63" s="55">
        <v>2014</v>
      </c>
      <c r="B63" s="55" t="s">
        <v>1406</v>
      </c>
      <c r="C63" s="55" t="s">
        <v>603</v>
      </c>
      <c r="D63" s="55"/>
      <c r="E63" s="55"/>
      <c r="F63" s="55">
        <f t="shared" si="0"/>
        <v>20</v>
      </c>
      <c r="G63" s="55">
        <v>20</v>
      </c>
      <c r="H63" s="55"/>
      <c r="J63" s="12">
        <v>2015</v>
      </c>
      <c r="K63" s="12" t="s">
        <v>1407</v>
      </c>
      <c r="L63" s="12" t="s">
        <v>1408</v>
      </c>
      <c r="M63" s="12" t="s">
        <v>914</v>
      </c>
      <c r="N63" s="12"/>
      <c r="O63" s="12">
        <f t="shared" si="1"/>
        <v>57</v>
      </c>
      <c r="P63" s="12">
        <v>57</v>
      </c>
      <c r="Q63" s="12"/>
      <c r="R63" s="49"/>
      <c r="S63" s="55">
        <v>2016</v>
      </c>
      <c r="T63" s="55" t="s">
        <v>1409</v>
      </c>
      <c r="U63" s="55"/>
      <c r="V63" s="55"/>
      <c r="W63" s="55"/>
      <c r="X63" s="55">
        <f t="shared" si="2"/>
        <v>3653</v>
      </c>
      <c r="Y63" s="55">
        <v>1764</v>
      </c>
      <c r="Z63" s="55">
        <v>1889</v>
      </c>
      <c r="AB63" s="55">
        <v>2017</v>
      </c>
      <c r="AC63" s="55" t="s">
        <v>1410</v>
      </c>
      <c r="AD63" s="55" t="s">
        <v>1411</v>
      </c>
      <c r="AE63" s="12" t="s">
        <v>914</v>
      </c>
      <c r="AF63" s="55"/>
      <c r="AG63" s="55">
        <f t="shared" si="3"/>
        <v>90</v>
      </c>
      <c r="AH63" s="55"/>
      <c r="AI63" s="55">
        <v>90</v>
      </c>
      <c r="AK63" s="55">
        <v>2018</v>
      </c>
      <c r="AL63" s="55" t="s">
        <v>1412</v>
      </c>
      <c r="AM63" s="55"/>
      <c r="AN63" s="55"/>
      <c r="AO63" s="55"/>
      <c r="AP63" s="55">
        <f t="shared" si="9"/>
        <v>50</v>
      </c>
      <c r="AQ63" s="55">
        <v>22</v>
      </c>
      <c r="AR63" s="55">
        <v>28</v>
      </c>
      <c r="AT63" s="55">
        <v>2019</v>
      </c>
      <c r="AU63" s="55" t="s">
        <v>1413</v>
      </c>
      <c r="AV63" s="55" t="s">
        <v>1414</v>
      </c>
      <c r="AW63" s="55"/>
      <c r="AX63" s="55"/>
      <c r="AY63" s="55">
        <f t="shared" si="5"/>
        <v>50</v>
      </c>
      <c r="AZ63" s="55">
        <v>50</v>
      </c>
      <c r="BA63" s="55"/>
      <c r="BC63" s="55">
        <v>2020</v>
      </c>
      <c r="BD63" s="55" t="s">
        <v>1415</v>
      </c>
      <c r="BE63" s="55"/>
      <c r="BF63" s="55"/>
      <c r="BG63" s="55"/>
      <c r="BH63" s="55">
        <f t="shared" si="6"/>
        <v>25</v>
      </c>
      <c r="BI63" s="55">
        <v>25</v>
      </c>
      <c r="BJ63" s="55"/>
    </row>
    <row r="64" spans="1:62">
      <c r="A64" s="55">
        <v>2014</v>
      </c>
      <c r="B64" s="55" t="s">
        <v>1416</v>
      </c>
      <c r="C64" s="55" t="s">
        <v>1417</v>
      </c>
      <c r="D64" s="55"/>
      <c r="E64" s="55"/>
      <c r="F64" s="55">
        <f t="shared" si="0"/>
        <v>21</v>
      </c>
      <c r="G64" s="55"/>
      <c r="H64" s="55">
        <v>21</v>
      </c>
      <c r="J64" s="55">
        <v>2015</v>
      </c>
      <c r="K64" s="55" t="s">
        <v>1418</v>
      </c>
      <c r="L64" s="55"/>
      <c r="M64" s="55"/>
      <c r="N64" s="55"/>
      <c r="O64" s="55">
        <f t="shared" si="1"/>
        <v>38</v>
      </c>
      <c r="P64" s="55">
        <v>32</v>
      </c>
      <c r="Q64" s="55">
        <v>6</v>
      </c>
      <c r="S64" s="55">
        <v>2016</v>
      </c>
      <c r="T64" s="55" t="s">
        <v>1419</v>
      </c>
      <c r="U64" s="55" t="s">
        <v>1420</v>
      </c>
      <c r="V64" s="55"/>
      <c r="W64" s="55"/>
      <c r="X64" s="55">
        <f t="shared" si="2"/>
        <v>21</v>
      </c>
      <c r="Y64" s="55">
        <v>21</v>
      </c>
      <c r="Z64" s="55"/>
      <c r="AB64" s="55">
        <v>2017</v>
      </c>
      <c r="AC64" s="55" t="s">
        <v>403</v>
      </c>
      <c r="AD64" s="55" t="s">
        <v>1421</v>
      </c>
      <c r="AE64" s="12" t="s">
        <v>914</v>
      </c>
      <c r="AF64" s="55"/>
      <c r="AG64" s="55">
        <f t="shared" si="3"/>
        <v>26</v>
      </c>
      <c r="AH64" s="55"/>
      <c r="AI64" s="55">
        <v>26</v>
      </c>
      <c r="AK64" s="55">
        <v>2018</v>
      </c>
      <c r="AL64" s="55" t="s">
        <v>1422</v>
      </c>
      <c r="AM64" s="55"/>
      <c r="AN64" s="55"/>
      <c r="AO64" s="55"/>
      <c r="AP64" s="55">
        <f t="shared" si="9"/>
        <v>20</v>
      </c>
      <c r="AQ64" s="55">
        <v>9</v>
      </c>
      <c r="AR64" s="55">
        <v>11</v>
      </c>
      <c r="AT64" s="55">
        <v>2019</v>
      </c>
      <c r="AU64" s="55" t="s">
        <v>88</v>
      </c>
      <c r="AV64" s="55"/>
      <c r="AW64" s="55"/>
      <c r="AX64" s="55"/>
      <c r="AY64" s="55">
        <f t="shared" si="5"/>
        <v>11367</v>
      </c>
      <c r="AZ64" s="55">
        <v>5325</v>
      </c>
      <c r="BA64" s="55">
        <v>6042</v>
      </c>
      <c r="BC64" s="55">
        <v>2020</v>
      </c>
      <c r="BD64" s="55" t="s">
        <v>1423</v>
      </c>
      <c r="BE64" s="55"/>
      <c r="BF64" s="55"/>
      <c r="BG64" s="55"/>
      <c r="BH64" s="55">
        <f t="shared" si="6"/>
        <v>18</v>
      </c>
      <c r="BI64" s="55">
        <v>4</v>
      </c>
      <c r="BJ64" s="55">
        <v>14</v>
      </c>
    </row>
    <row r="65" spans="1:62">
      <c r="A65" s="55">
        <v>2014</v>
      </c>
      <c r="B65" s="55" t="s">
        <v>1424</v>
      </c>
      <c r="C65" s="55" t="s">
        <v>603</v>
      </c>
      <c r="D65" s="55"/>
      <c r="E65" s="55"/>
      <c r="F65" s="55">
        <f t="shared" si="0"/>
        <v>14</v>
      </c>
      <c r="G65" s="55">
        <v>14</v>
      </c>
      <c r="H65" s="55"/>
      <c r="J65" s="55">
        <v>2015</v>
      </c>
      <c r="K65" s="55" t="s">
        <v>1425</v>
      </c>
      <c r="L65" s="55"/>
      <c r="M65" s="55"/>
      <c r="N65" s="55"/>
      <c r="O65" s="55">
        <f t="shared" si="1"/>
        <v>22</v>
      </c>
      <c r="P65" s="55">
        <v>10</v>
      </c>
      <c r="Q65" s="55">
        <v>12</v>
      </c>
      <c r="S65" s="55">
        <v>2016</v>
      </c>
      <c r="T65" s="55" t="s">
        <v>1426</v>
      </c>
      <c r="U65" s="55" t="s">
        <v>31</v>
      </c>
      <c r="V65" s="55"/>
      <c r="W65" s="55"/>
      <c r="X65" s="55">
        <f t="shared" si="2"/>
        <v>16</v>
      </c>
      <c r="Y65" s="55">
        <v>16</v>
      </c>
      <c r="Z65" s="55"/>
      <c r="AB65" s="55">
        <v>2017</v>
      </c>
      <c r="AC65" s="55" t="s">
        <v>1427</v>
      </c>
      <c r="AD65" s="55" t="s">
        <v>600</v>
      </c>
      <c r="AE65" s="55"/>
      <c r="AF65" s="55"/>
      <c r="AG65" s="55">
        <f t="shared" si="3"/>
        <v>10</v>
      </c>
      <c r="AH65" s="55">
        <v>10</v>
      </c>
      <c r="AI65" s="55"/>
      <c r="AK65" s="55">
        <v>2018</v>
      </c>
      <c r="AL65" s="55" t="s">
        <v>1428</v>
      </c>
      <c r="AM65" s="55" t="s">
        <v>1429</v>
      </c>
      <c r="AN65" s="55"/>
      <c r="AO65" s="55"/>
      <c r="AP65" s="55">
        <f t="shared" si="9"/>
        <v>40</v>
      </c>
      <c r="AQ65" s="55">
        <v>40</v>
      </c>
      <c r="AR65" s="55"/>
      <c r="AT65" s="55">
        <v>2019</v>
      </c>
      <c r="AU65" s="55" t="s">
        <v>670</v>
      </c>
      <c r="AV65" s="55"/>
      <c r="AW65" s="55"/>
      <c r="AX65" s="55"/>
      <c r="AY65" s="55">
        <f t="shared" si="5"/>
        <v>607</v>
      </c>
      <c r="AZ65" s="55">
        <v>224</v>
      </c>
      <c r="BA65" s="55">
        <v>383</v>
      </c>
      <c r="BC65" s="55">
        <v>2020</v>
      </c>
      <c r="BD65" s="55" t="s">
        <v>1430</v>
      </c>
      <c r="BE65" s="55" t="s">
        <v>1339</v>
      </c>
      <c r="BF65" s="55"/>
      <c r="BG65" s="12" t="s">
        <v>914</v>
      </c>
      <c r="BH65" s="55">
        <f t="shared" si="6"/>
        <v>27</v>
      </c>
      <c r="BI65" s="55"/>
      <c r="BJ65" s="55">
        <v>27</v>
      </c>
    </row>
    <row r="66" spans="1:62">
      <c r="A66" s="55">
        <v>2014</v>
      </c>
      <c r="B66" s="55" t="s">
        <v>1431</v>
      </c>
      <c r="C66" s="55" t="s">
        <v>1432</v>
      </c>
      <c r="D66" s="55"/>
      <c r="E66" s="12" t="s">
        <v>914</v>
      </c>
      <c r="F66" s="55">
        <f t="shared" si="0"/>
        <v>19</v>
      </c>
      <c r="G66" s="55"/>
      <c r="H66" s="55">
        <v>19</v>
      </c>
      <c r="J66" s="55">
        <v>2015</v>
      </c>
      <c r="K66" s="55" t="s">
        <v>1433</v>
      </c>
      <c r="L66" s="55"/>
      <c r="M66" s="55"/>
      <c r="N66" s="55"/>
      <c r="O66" s="55">
        <f t="shared" si="1"/>
        <v>34</v>
      </c>
      <c r="P66" s="55">
        <v>20</v>
      </c>
      <c r="Q66" s="55">
        <v>14</v>
      </c>
      <c r="S66" s="55">
        <v>2016</v>
      </c>
      <c r="T66" s="55" t="s">
        <v>1434</v>
      </c>
      <c r="U66" s="55"/>
      <c r="V66" s="55"/>
      <c r="W66" s="55"/>
      <c r="X66" s="55">
        <f t="shared" si="2"/>
        <v>18</v>
      </c>
      <c r="Y66" s="55">
        <v>7</v>
      </c>
      <c r="Z66" s="55">
        <v>11</v>
      </c>
      <c r="AB66" s="55">
        <v>2017</v>
      </c>
      <c r="AC66" s="55" t="s">
        <v>1435</v>
      </c>
      <c r="AD66" s="55"/>
      <c r="AE66" s="55"/>
      <c r="AF66" s="55"/>
      <c r="AG66" s="55">
        <f t="shared" si="3"/>
        <v>39</v>
      </c>
      <c r="AH66" s="55">
        <v>29</v>
      </c>
      <c r="AI66" s="55">
        <v>10</v>
      </c>
      <c r="AK66" s="55">
        <v>2018</v>
      </c>
      <c r="AL66" s="55" t="s">
        <v>1157</v>
      </c>
      <c r="AM66" s="55"/>
      <c r="AN66" s="55"/>
      <c r="AO66" s="55"/>
      <c r="AP66" s="55">
        <f t="shared" si="9"/>
        <v>63</v>
      </c>
      <c r="AQ66" s="55">
        <v>38</v>
      </c>
      <c r="AR66" s="55">
        <v>25</v>
      </c>
      <c r="AT66" s="55">
        <v>2019</v>
      </c>
      <c r="AU66" s="55" t="s">
        <v>1436</v>
      </c>
      <c r="AV66" s="55"/>
      <c r="AW66" s="55"/>
      <c r="AX66" s="55"/>
      <c r="AY66" s="55">
        <f t="shared" si="5"/>
        <v>39</v>
      </c>
      <c r="AZ66" s="55">
        <v>9</v>
      </c>
      <c r="BA66" s="55">
        <v>30</v>
      </c>
      <c r="BC66" s="55">
        <v>2020</v>
      </c>
      <c r="BD66" s="55" t="s">
        <v>1437</v>
      </c>
      <c r="BE66" s="55"/>
      <c r="BF66" s="55"/>
      <c r="BG66" s="55"/>
      <c r="BH66" s="55">
        <f t="shared" si="6"/>
        <v>23</v>
      </c>
      <c r="BI66" s="55">
        <v>11</v>
      </c>
      <c r="BJ66" s="55">
        <v>12</v>
      </c>
    </row>
    <row r="67" spans="1:62">
      <c r="A67" s="55">
        <v>2014</v>
      </c>
      <c r="B67" s="55" t="s">
        <v>1438</v>
      </c>
      <c r="C67" s="55"/>
      <c r="D67" s="55"/>
      <c r="E67" s="55"/>
      <c r="F67" s="55">
        <f t="shared" ref="F67:F115" si="10">SUM(G67:H67)</f>
        <v>48</v>
      </c>
      <c r="G67" s="55">
        <v>24</v>
      </c>
      <c r="H67" s="55">
        <v>24</v>
      </c>
      <c r="J67" s="55">
        <v>2015</v>
      </c>
      <c r="K67" s="55" t="s">
        <v>1439</v>
      </c>
      <c r="L67" s="55"/>
      <c r="M67" s="55"/>
      <c r="N67" s="55"/>
      <c r="O67" s="55">
        <f t="shared" ref="O67:O97" si="11">SUM(P67:Q67)</f>
        <v>28</v>
      </c>
      <c r="P67" s="55">
        <v>14</v>
      </c>
      <c r="Q67" s="55">
        <v>14</v>
      </c>
      <c r="S67" s="55">
        <v>2016</v>
      </c>
      <c r="T67" s="55" t="s">
        <v>1440</v>
      </c>
      <c r="U67" s="55"/>
      <c r="V67" s="55"/>
      <c r="W67" s="55"/>
      <c r="X67" s="55">
        <f t="shared" ref="X67:X130" si="12">SUM(Y67:Z67)</f>
        <v>30</v>
      </c>
      <c r="Y67" s="55">
        <v>20</v>
      </c>
      <c r="Z67" s="55">
        <v>10</v>
      </c>
      <c r="AB67" s="55">
        <v>2017</v>
      </c>
      <c r="AC67" s="55" t="s">
        <v>1441</v>
      </c>
      <c r="AD67" s="55"/>
      <c r="AE67" s="55"/>
      <c r="AF67" s="55"/>
      <c r="AG67" s="55">
        <f t="shared" ref="AG67:AG130" si="13">SUM(AH67:AI67)</f>
        <v>15</v>
      </c>
      <c r="AH67" s="55">
        <v>5</v>
      </c>
      <c r="AI67" s="55">
        <v>10</v>
      </c>
      <c r="AK67" s="55">
        <v>2018</v>
      </c>
      <c r="AL67" s="55" t="s">
        <v>1442</v>
      </c>
      <c r="AM67" s="55"/>
      <c r="AN67" s="55"/>
      <c r="AO67" s="55"/>
      <c r="AP67" s="55">
        <f t="shared" si="9"/>
        <v>39</v>
      </c>
      <c r="AQ67" s="55">
        <v>21</v>
      </c>
      <c r="AR67" s="55">
        <v>18</v>
      </c>
      <c r="AT67" s="55">
        <v>2019</v>
      </c>
      <c r="AU67" s="55" t="s">
        <v>1443</v>
      </c>
      <c r="AV67" s="55" t="s">
        <v>1444</v>
      </c>
      <c r="AW67" s="55"/>
      <c r="AX67" s="55"/>
      <c r="AY67" s="55">
        <f t="shared" si="5"/>
        <v>9</v>
      </c>
      <c r="AZ67" s="55">
        <v>9</v>
      </c>
      <c r="BA67" s="55"/>
      <c r="BC67" s="55">
        <v>2020</v>
      </c>
      <c r="BD67" s="55" t="s">
        <v>1445</v>
      </c>
      <c r="BE67" s="55"/>
      <c r="BF67" s="55"/>
      <c r="BG67" s="55"/>
      <c r="BH67" s="55">
        <f t="shared" si="6"/>
        <v>29</v>
      </c>
      <c r="BI67" s="55">
        <v>5</v>
      </c>
      <c r="BJ67" s="55">
        <v>24</v>
      </c>
    </row>
    <row r="68" spans="1:62">
      <c r="A68" s="55">
        <v>2014</v>
      </c>
      <c r="B68" s="55" t="s">
        <v>1446</v>
      </c>
      <c r="C68" s="55"/>
      <c r="D68" s="55"/>
      <c r="E68" s="55"/>
      <c r="F68" s="55">
        <f t="shared" si="10"/>
        <v>24</v>
      </c>
      <c r="G68" s="55">
        <v>9</v>
      </c>
      <c r="H68" s="55">
        <v>15</v>
      </c>
      <c r="J68" s="55">
        <v>2015</v>
      </c>
      <c r="K68" s="55" t="s">
        <v>1447</v>
      </c>
      <c r="L68" s="55" t="s">
        <v>600</v>
      </c>
      <c r="M68" s="55"/>
      <c r="N68" s="55"/>
      <c r="O68" s="55">
        <f t="shared" si="11"/>
        <v>11</v>
      </c>
      <c r="P68" s="55">
        <v>11</v>
      </c>
      <c r="Q68" s="55"/>
      <c r="S68" s="55">
        <v>2016</v>
      </c>
      <c r="T68" s="55" t="s">
        <v>1448</v>
      </c>
      <c r="U68" s="55"/>
      <c r="V68" s="55"/>
      <c r="W68" s="55"/>
      <c r="X68" s="55">
        <f t="shared" si="12"/>
        <v>15</v>
      </c>
      <c r="Y68" s="55">
        <v>12</v>
      </c>
      <c r="Z68" s="55">
        <v>3</v>
      </c>
      <c r="AB68" s="55">
        <v>2017</v>
      </c>
      <c r="AC68" s="55" t="s">
        <v>1449</v>
      </c>
      <c r="AD68" s="55" t="s">
        <v>1450</v>
      </c>
      <c r="AE68" s="12" t="s">
        <v>914</v>
      </c>
      <c r="AF68" s="55"/>
      <c r="AG68" s="55">
        <f t="shared" si="13"/>
        <v>926</v>
      </c>
      <c r="AH68" s="55"/>
      <c r="AI68" s="55">
        <v>926</v>
      </c>
      <c r="AK68" s="55">
        <v>2018</v>
      </c>
      <c r="AL68" s="55" t="s">
        <v>1451</v>
      </c>
      <c r="AM68" s="55" t="s">
        <v>1452</v>
      </c>
      <c r="AN68" s="55"/>
      <c r="AO68" s="55"/>
      <c r="AP68" s="55">
        <f t="shared" si="9"/>
        <v>25</v>
      </c>
      <c r="AQ68" s="55">
        <v>25</v>
      </c>
      <c r="AR68" s="55"/>
      <c r="AT68" s="55">
        <v>2019</v>
      </c>
      <c r="AU68" s="55" t="s">
        <v>1453</v>
      </c>
      <c r="AV68" s="55"/>
      <c r="AW68" s="55"/>
      <c r="AX68" s="55"/>
      <c r="AY68" s="55">
        <f t="shared" ref="AY68:AY131" si="14">SUM(AZ68:BA68)</f>
        <v>15</v>
      </c>
      <c r="AZ68" s="55">
        <v>8</v>
      </c>
      <c r="BA68" s="55">
        <v>7</v>
      </c>
      <c r="BC68" s="55">
        <v>2020</v>
      </c>
      <c r="BD68" s="55" t="s">
        <v>203</v>
      </c>
      <c r="BE68" s="55"/>
      <c r="BF68" s="55"/>
      <c r="BG68" s="55"/>
      <c r="BH68" s="55">
        <f t="shared" ref="BH68:BH131" si="15">SUM(BI68:BJ68)</f>
        <v>85</v>
      </c>
      <c r="BI68" s="55">
        <v>45</v>
      </c>
      <c r="BJ68" s="55">
        <v>40</v>
      </c>
    </row>
    <row r="69" spans="1:62">
      <c r="A69" s="55">
        <v>2014</v>
      </c>
      <c r="B69" s="55" t="s">
        <v>1454</v>
      </c>
      <c r="C69" s="55"/>
      <c r="D69" s="55"/>
      <c r="E69" s="55"/>
      <c r="F69" s="55">
        <f t="shared" si="10"/>
        <v>34</v>
      </c>
      <c r="G69" s="55">
        <v>27</v>
      </c>
      <c r="H69" s="55">
        <v>7</v>
      </c>
      <c r="J69" s="55">
        <v>2015</v>
      </c>
      <c r="K69" s="55" t="s">
        <v>1455</v>
      </c>
      <c r="L69" s="55" t="s">
        <v>1456</v>
      </c>
      <c r="M69" s="55"/>
      <c r="N69" s="55"/>
      <c r="O69" s="55">
        <f t="shared" si="11"/>
        <v>23</v>
      </c>
      <c r="P69" s="55">
        <v>23</v>
      </c>
      <c r="Q69" s="55"/>
      <c r="S69" s="55">
        <v>2016</v>
      </c>
      <c r="T69" s="55" t="s">
        <v>1457</v>
      </c>
      <c r="U69" s="55"/>
      <c r="V69" s="55"/>
      <c r="W69" s="55"/>
      <c r="X69" s="55">
        <f t="shared" si="12"/>
        <v>18</v>
      </c>
      <c r="Y69" s="55">
        <v>10</v>
      </c>
      <c r="Z69" s="55">
        <v>8</v>
      </c>
      <c r="AB69" s="55">
        <v>2017</v>
      </c>
      <c r="AC69" s="55" t="s">
        <v>1458</v>
      </c>
      <c r="AD69" s="55"/>
      <c r="AE69" s="55"/>
      <c r="AF69" s="55"/>
      <c r="AG69" s="55">
        <f t="shared" si="13"/>
        <v>23</v>
      </c>
      <c r="AH69" s="55">
        <v>14</v>
      </c>
      <c r="AI69" s="55">
        <v>9</v>
      </c>
      <c r="AK69" s="55">
        <v>2018</v>
      </c>
      <c r="AL69" s="55" t="s">
        <v>519</v>
      </c>
      <c r="AM69" s="55" t="s">
        <v>48</v>
      </c>
      <c r="AN69" s="55"/>
      <c r="AO69" s="55"/>
      <c r="AP69" s="55">
        <f t="shared" si="9"/>
        <v>3729</v>
      </c>
      <c r="AQ69" s="55">
        <v>3729</v>
      </c>
      <c r="AR69" s="55"/>
      <c r="AT69" s="55">
        <v>2019</v>
      </c>
      <c r="AU69" s="55" t="s">
        <v>1459</v>
      </c>
      <c r="AV69" s="55" t="s">
        <v>603</v>
      </c>
      <c r="AW69" s="55"/>
      <c r="AX69" s="55"/>
      <c r="AY69" s="55">
        <f t="shared" si="14"/>
        <v>30</v>
      </c>
      <c r="AZ69" s="55">
        <v>30</v>
      </c>
      <c r="BA69" s="55"/>
      <c r="BC69" s="55">
        <v>2020</v>
      </c>
      <c r="BD69" s="55" t="s">
        <v>1460</v>
      </c>
      <c r="BE69" s="55"/>
      <c r="BF69" s="55"/>
      <c r="BG69" s="55"/>
      <c r="BH69" s="55">
        <f t="shared" si="15"/>
        <v>92</v>
      </c>
      <c r="BI69" s="55">
        <v>32</v>
      </c>
      <c r="BJ69" s="55">
        <v>60</v>
      </c>
    </row>
    <row r="70" spans="1:62">
      <c r="A70" s="55">
        <v>2014</v>
      </c>
      <c r="B70" s="55" t="s">
        <v>1461</v>
      </c>
      <c r="C70" s="55"/>
      <c r="D70" s="55"/>
      <c r="E70" s="55"/>
      <c r="F70" s="55">
        <f t="shared" si="10"/>
        <v>40</v>
      </c>
      <c r="G70" s="55">
        <v>24</v>
      </c>
      <c r="H70" s="55">
        <v>16</v>
      </c>
      <c r="J70" s="55">
        <v>2015</v>
      </c>
      <c r="K70" s="55" t="s">
        <v>1462</v>
      </c>
      <c r="L70" s="55"/>
      <c r="M70" s="55"/>
      <c r="N70" s="55"/>
      <c r="O70" s="55">
        <f t="shared" si="11"/>
        <v>16415</v>
      </c>
      <c r="P70" s="55">
        <v>6580</v>
      </c>
      <c r="Q70" s="55">
        <v>9835</v>
      </c>
      <c r="S70" s="55">
        <v>2016</v>
      </c>
      <c r="T70" s="55" t="s">
        <v>1463</v>
      </c>
      <c r="U70" s="55"/>
      <c r="V70" s="55"/>
      <c r="W70" s="55"/>
      <c r="X70" s="55">
        <f t="shared" si="12"/>
        <v>40</v>
      </c>
      <c r="Y70" s="55">
        <v>18</v>
      </c>
      <c r="Z70" s="55">
        <v>22</v>
      </c>
      <c r="AB70" s="55">
        <v>2017</v>
      </c>
      <c r="AC70" s="55" t="s">
        <v>693</v>
      </c>
      <c r="AD70" s="55" t="s">
        <v>1464</v>
      </c>
      <c r="AE70" s="55"/>
      <c r="AF70" s="55"/>
      <c r="AG70" s="55">
        <f t="shared" si="13"/>
        <v>25</v>
      </c>
      <c r="AH70" s="55">
        <v>25</v>
      </c>
      <c r="AI70" s="55"/>
      <c r="AK70" s="55">
        <v>2018</v>
      </c>
      <c r="AL70" s="55" t="s">
        <v>1465</v>
      </c>
      <c r="AM70" s="55"/>
      <c r="AN70" s="55"/>
      <c r="AO70" s="55"/>
      <c r="AP70" s="55">
        <f t="shared" si="9"/>
        <v>1294</v>
      </c>
      <c r="AQ70" s="55">
        <v>663</v>
      </c>
      <c r="AR70" s="55">
        <v>631</v>
      </c>
      <c r="AT70" s="55">
        <v>2019</v>
      </c>
      <c r="AU70" s="55" t="s">
        <v>1466</v>
      </c>
      <c r="AV70" s="55" t="s">
        <v>1320</v>
      </c>
      <c r="AW70" s="55"/>
      <c r="AX70" s="55"/>
      <c r="AY70" s="55">
        <f t="shared" si="14"/>
        <v>10</v>
      </c>
      <c r="AZ70" s="55">
        <v>10</v>
      </c>
      <c r="BA70" s="55"/>
      <c r="BC70" s="55">
        <v>2020</v>
      </c>
      <c r="BD70" s="55" t="s">
        <v>565</v>
      </c>
      <c r="BE70" s="55"/>
      <c r="BF70" s="55"/>
      <c r="BG70" s="55"/>
      <c r="BH70" s="55">
        <f t="shared" si="15"/>
        <v>30</v>
      </c>
      <c r="BI70" s="55">
        <v>15</v>
      </c>
      <c r="BJ70" s="55">
        <v>15</v>
      </c>
    </row>
    <row r="71" spans="1:62">
      <c r="A71" s="55">
        <v>2014</v>
      </c>
      <c r="B71" s="55" t="s">
        <v>1467</v>
      </c>
      <c r="C71" s="55"/>
      <c r="D71" s="55"/>
      <c r="E71" s="55"/>
      <c r="F71" s="55">
        <f t="shared" si="10"/>
        <v>63</v>
      </c>
      <c r="G71" s="55">
        <v>55</v>
      </c>
      <c r="H71" s="55">
        <v>8</v>
      </c>
      <c r="J71" s="55">
        <v>2015</v>
      </c>
      <c r="K71" s="55" t="s">
        <v>1249</v>
      </c>
      <c r="L71" s="55"/>
      <c r="M71" s="55"/>
      <c r="N71" s="55"/>
      <c r="O71" s="55">
        <f t="shared" si="11"/>
        <v>5624</v>
      </c>
      <c r="P71" s="55">
        <v>2495</v>
      </c>
      <c r="Q71" s="55">
        <v>3129</v>
      </c>
      <c r="S71" s="55">
        <v>2016</v>
      </c>
      <c r="T71" s="55" t="s">
        <v>1468</v>
      </c>
      <c r="U71" s="55" t="s">
        <v>93</v>
      </c>
      <c r="V71" s="55"/>
      <c r="W71" s="55"/>
      <c r="X71" s="55">
        <f t="shared" si="12"/>
        <v>28</v>
      </c>
      <c r="Y71" s="55">
        <v>28</v>
      </c>
      <c r="Z71" s="55"/>
      <c r="AB71" s="55">
        <v>2017</v>
      </c>
      <c r="AC71" s="55" t="s">
        <v>1469</v>
      </c>
      <c r="AD71" s="55" t="s">
        <v>1470</v>
      </c>
      <c r="AE71" s="55"/>
      <c r="AF71" s="12" t="s">
        <v>914</v>
      </c>
      <c r="AG71" s="55">
        <f t="shared" si="13"/>
        <v>41</v>
      </c>
      <c r="AH71" s="55"/>
      <c r="AI71" s="55">
        <v>41</v>
      </c>
      <c r="AK71" s="55">
        <v>2018</v>
      </c>
      <c r="AL71" s="55" t="s">
        <v>1471</v>
      </c>
      <c r="AM71" s="55" t="s">
        <v>1472</v>
      </c>
      <c r="AN71" s="55"/>
      <c r="AO71" s="55"/>
      <c r="AP71" s="55">
        <f t="shared" si="9"/>
        <v>23</v>
      </c>
      <c r="AQ71" s="55">
        <v>23</v>
      </c>
      <c r="AR71" s="55"/>
      <c r="AT71" s="55">
        <v>2019</v>
      </c>
      <c r="AU71" s="55" t="s">
        <v>1473</v>
      </c>
      <c r="AV71" s="55"/>
      <c r="AW71" s="55"/>
      <c r="AX71" s="55"/>
      <c r="AY71" s="55">
        <f t="shared" si="14"/>
        <v>46</v>
      </c>
      <c r="AZ71" s="55">
        <v>29</v>
      </c>
      <c r="BA71" s="55">
        <v>17</v>
      </c>
      <c r="BC71" s="55">
        <v>2020</v>
      </c>
      <c r="BD71" s="55" t="s">
        <v>1237</v>
      </c>
      <c r="BE71" s="55"/>
      <c r="BF71" s="55"/>
      <c r="BG71" s="55"/>
      <c r="BH71" s="55">
        <f t="shared" si="15"/>
        <v>1166</v>
      </c>
      <c r="BI71" s="55">
        <v>1166</v>
      </c>
      <c r="BJ71" s="55"/>
    </row>
    <row r="72" spans="1:62">
      <c r="A72" s="55">
        <v>2014</v>
      </c>
      <c r="B72" s="55" t="s">
        <v>1474</v>
      </c>
      <c r="C72" s="55"/>
      <c r="D72" s="55"/>
      <c r="E72" s="55"/>
      <c r="F72" s="55">
        <f t="shared" si="10"/>
        <v>8</v>
      </c>
      <c r="G72" s="55">
        <v>4</v>
      </c>
      <c r="H72" s="55">
        <v>4</v>
      </c>
      <c r="J72" s="55">
        <v>2015</v>
      </c>
      <c r="K72" s="55" t="s">
        <v>1475</v>
      </c>
      <c r="L72" s="55"/>
      <c r="M72" s="55"/>
      <c r="N72" s="55"/>
      <c r="O72" s="55">
        <f t="shared" si="11"/>
        <v>5001</v>
      </c>
      <c r="P72" s="55">
        <v>2587</v>
      </c>
      <c r="Q72" s="55">
        <v>2414</v>
      </c>
      <c r="S72" s="55">
        <v>2016</v>
      </c>
      <c r="T72" s="55" t="s">
        <v>1476</v>
      </c>
      <c r="U72" s="55"/>
      <c r="V72" s="55"/>
      <c r="W72" s="55"/>
      <c r="X72" s="55">
        <f t="shared" si="12"/>
        <v>83</v>
      </c>
      <c r="Y72" s="55">
        <v>41</v>
      </c>
      <c r="Z72" s="55">
        <v>42</v>
      </c>
      <c r="AB72" s="55">
        <v>2017</v>
      </c>
      <c r="AC72" s="55" t="s">
        <v>706</v>
      </c>
      <c r="AD72" s="55"/>
      <c r="AE72" s="55"/>
      <c r="AF72" s="55"/>
      <c r="AG72" s="55">
        <f t="shared" si="13"/>
        <v>8</v>
      </c>
      <c r="AH72" s="55">
        <v>4</v>
      </c>
      <c r="AI72" s="55">
        <v>4</v>
      </c>
      <c r="AK72" s="55">
        <v>2018</v>
      </c>
      <c r="AL72" s="55" t="s">
        <v>781</v>
      </c>
      <c r="AM72" s="55" t="s">
        <v>1477</v>
      </c>
      <c r="AN72" s="55"/>
      <c r="AO72" s="55"/>
      <c r="AP72" s="55">
        <f t="shared" si="9"/>
        <v>16</v>
      </c>
      <c r="AQ72" s="55">
        <v>16</v>
      </c>
      <c r="AR72" s="55"/>
      <c r="AT72" s="55">
        <v>2019</v>
      </c>
      <c r="AU72" s="55" t="s">
        <v>1478</v>
      </c>
      <c r="AV72" s="55"/>
      <c r="AW72" s="55"/>
      <c r="AX72" s="55"/>
      <c r="AY72" s="55">
        <f t="shared" si="14"/>
        <v>28</v>
      </c>
      <c r="AZ72" s="55">
        <v>23</v>
      </c>
      <c r="BA72" s="55">
        <v>5</v>
      </c>
      <c r="BC72" s="55">
        <v>2020</v>
      </c>
      <c r="BD72" s="55" t="s">
        <v>1479</v>
      </c>
      <c r="BE72" s="55" t="s">
        <v>1480</v>
      </c>
      <c r="BF72" s="55"/>
      <c r="BG72" s="55" t="s">
        <v>914</v>
      </c>
      <c r="BH72" s="55">
        <f t="shared" si="15"/>
        <v>70</v>
      </c>
      <c r="BI72" s="55"/>
      <c r="BJ72" s="55">
        <v>70</v>
      </c>
    </row>
    <row r="73" spans="1:62">
      <c r="A73" s="55">
        <v>2014</v>
      </c>
      <c r="B73" s="55" t="s">
        <v>1107</v>
      </c>
      <c r="C73" s="55" t="s">
        <v>1481</v>
      </c>
      <c r="D73" s="55"/>
      <c r="E73" s="55"/>
      <c r="F73" s="55">
        <f t="shared" si="10"/>
        <v>12</v>
      </c>
      <c r="G73" s="55">
        <v>12</v>
      </c>
      <c r="H73" s="55"/>
      <c r="J73" s="55">
        <v>2015</v>
      </c>
      <c r="K73" s="55" t="s">
        <v>1482</v>
      </c>
      <c r="L73" s="55"/>
      <c r="M73" s="55"/>
      <c r="N73" s="55"/>
      <c r="O73" s="55">
        <f t="shared" si="11"/>
        <v>6348</v>
      </c>
      <c r="P73" s="55">
        <v>2967</v>
      </c>
      <c r="Q73" s="55">
        <v>3381</v>
      </c>
      <c r="S73" s="55">
        <v>2016</v>
      </c>
      <c r="T73" s="55" t="s">
        <v>1483</v>
      </c>
      <c r="U73" s="55"/>
      <c r="V73" s="55"/>
      <c r="W73" s="55"/>
      <c r="X73" s="55">
        <f t="shared" si="12"/>
        <v>33</v>
      </c>
      <c r="Y73" s="55">
        <v>21</v>
      </c>
      <c r="Z73" s="55">
        <v>12</v>
      </c>
      <c r="AB73" s="55">
        <v>2017</v>
      </c>
      <c r="AC73" s="55" t="s">
        <v>1484</v>
      </c>
      <c r="AD73" s="55"/>
      <c r="AE73" s="55"/>
      <c r="AF73" s="55"/>
      <c r="AG73" s="55">
        <f t="shared" si="13"/>
        <v>39</v>
      </c>
      <c r="AH73" s="55">
        <v>29</v>
      </c>
      <c r="AI73" s="55">
        <v>10</v>
      </c>
      <c r="AK73" s="55">
        <v>2018</v>
      </c>
      <c r="AL73" s="55" t="s">
        <v>1485</v>
      </c>
      <c r="AM73" s="55"/>
      <c r="AN73" s="55"/>
      <c r="AO73" s="55"/>
      <c r="AP73" s="55">
        <f t="shared" si="9"/>
        <v>42</v>
      </c>
      <c r="AQ73" s="55">
        <v>21</v>
      </c>
      <c r="AR73" s="55">
        <v>21</v>
      </c>
      <c r="AT73" s="55">
        <v>2019</v>
      </c>
      <c r="AU73" s="55" t="s">
        <v>1486</v>
      </c>
      <c r="AV73" s="55"/>
      <c r="AW73" s="55"/>
      <c r="AX73" s="55"/>
      <c r="AY73" s="55">
        <f t="shared" si="14"/>
        <v>66</v>
      </c>
      <c r="AZ73" s="55">
        <v>45</v>
      </c>
      <c r="BA73" s="55">
        <v>21</v>
      </c>
      <c r="BC73" s="55">
        <v>2020</v>
      </c>
      <c r="BD73" s="55" t="s">
        <v>1487</v>
      </c>
      <c r="BE73" s="55"/>
      <c r="BF73" s="55"/>
      <c r="BG73" s="55"/>
      <c r="BH73" s="55">
        <f t="shared" si="15"/>
        <v>34</v>
      </c>
      <c r="BI73" s="55">
        <v>19</v>
      </c>
      <c r="BJ73" s="55">
        <v>15</v>
      </c>
    </row>
    <row r="74" spans="1:62">
      <c r="A74" s="55">
        <v>2014</v>
      </c>
      <c r="B74" s="55" t="s">
        <v>1488</v>
      </c>
      <c r="C74" s="55"/>
      <c r="D74" s="55"/>
      <c r="E74" s="55"/>
      <c r="F74" s="55">
        <f t="shared" si="10"/>
        <v>14</v>
      </c>
      <c r="G74" s="55">
        <v>10</v>
      </c>
      <c r="H74" s="55">
        <v>4</v>
      </c>
      <c r="J74" s="55">
        <v>2015</v>
      </c>
      <c r="K74" s="55" t="s">
        <v>1489</v>
      </c>
      <c r="L74" s="55"/>
      <c r="M74" s="55"/>
      <c r="N74" s="55"/>
      <c r="O74" s="55">
        <f t="shared" si="11"/>
        <v>460</v>
      </c>
      <c r="P74" s="55">
        <v>211</v>
      </c>
      <c r="Q74" s="55">
        <v>249</v>
      </c>
      <c r="S74" s="55">
        <v>2016</v>
      </c>
      <c r="T74" s="55" t="s">
        <v>1490</v>
      </c>
      <c r="U74" s="55"/>
      <c r="V74" s="55"/>
      <c r="W74" s="55"/>
      <c r="X74" s="55">
        <f t="shared" si="12"/>
        <v>80</v>
      </c>
      <c r="Y74" s="55">
        <v>33</v>
      </c>
      <c r="Z74" s="55">
        <v>47</v>
      </c>
      <c r="AB74" s="55">
        <v>2017</v>
      </c>
      <c r="AC74" s="55" t="s">
        <v>1491</v>
      </c>
      <c r="AD74" s="55"/>
      <c r="AE74" s="55"/>
      <c r="AF74" s="55"/>
      <c r="AG74" s="55">
        <f t="shared" si="13"/>
        <v>224</v>
      </c>
      <c r="AH74" s="55">
        <v>95</v>
      </c>
      <c r="AI74" s="55">
        <v>129</v>
      </c>
      <c r="AK74" s="55">
        <v>2018</v>
      </c>
      <c r="AL74" s="55" t="s">
        <v>1217</v>
      </c>
      <c r="AM74" s="55"/>
      <c r="AN74" s="55"/>
      <c r="AO74" s="55"/>
      <c r="AP74" s="55">
        <f t="shared" si="9"/>
        <v>32</v>
      </c>
      <c r="AQ74" s="55">
        <v>12</v>
      </c>
      <c r="AR74" s="55">
        <v>20</v>
      </c>
      <c r="AT74" s="55">
        <v>2019</v>
      </c>
      <c r="AU74" s="55" t="s">
        <v>1492</v>
      </c>
      <c r="AV74" s="55"/>
      <c r="AW74" s="55"/>
      <c r="AX74" s="55"/>
      <c r="AY74" s="55">
        <f t="shared" si="14"/>
        <v>24</v>
      </c>
      <c r="AZ74" s="55">
        <v>8</v>
      </c>
      <c r="BA74" s="55">
        <v>16</v>
      </c>
      <c r="BC74" s="55">
        <v>2020</v>
      </c>
      <c r="BD74" s="55" t="s">
        <v>1493</v>
      </c>
      <c r="BE74" s="55"/>
      <c r="BF74" s="55"/>
      <c r="BG74" s="55"/>
      <c r="BH74" s="55">
        <f t="shared" si="15"/>
        <v>14</v>
      </c>
      <c r="BI74" s="55"/>
      <c r="BJ74" s="55">
        <v>14</v>
      </c>
    </row>
    <row r="75" spans="1:62">
      <c r="A75" s="55">
        <v>2014</v>
      </c>
      <c r="B75" s="55" t="s">
        <v>550</v>
      </c>
      <c r="C75" s="55"/>
      <c r="D75" s="55"/>
      <c r="E75" s="55"/>
      <c r="F75" s="55">
        <f t="shared" si="10"/>
        <v>150150</v>
      </c>
      <c r="G75" s="55">
        <v>71370</v>
      </c>
      <c r="H75" s="55">
        <v>78780</v>
      </c>
      <c r="J75" s="12">
        <v>2015</v>
      </c>
      <c r="K75" s="12" t="s">
        <v>1494</v>
      </c>
      <c r="L75" s="12" t="s">
        <v>1495</v>
      </c>
      <c r="M75" s="12" t="s">
        <v>914</v>
      </c>
      <c r="N75" s="12"/>
      <c r="O75" s="12">
        <f t="shared" si="11"/>
        <v>150</v>
      </c>
      <c r="P75" s="12">
        <v>150</v>
      </c>
      <c r="Q75" s="12"/>
      <c r="R75" s="49"/>
      <c r="S75" s="55">
        <v>2016</v>
      </c>
      <c r="T75" s="55" t="s">
        <v>1496</v>
      </c>
      <c r="U75" s="55"/>
      <c r="V75" s="55"/>
      <c r="W75" s="55"/>
      <c r="X75" s="55">
        <f t="shared" si="12"/>
        <v>30</v>
      </c>
      <c r="Y75" s="55">
        <v>14</v>
      </c>
      <c r="Z75" s="55">
        <v>16</v>
      </c>
      <c r="AB75" s="55">
        <v>2017</v>
      </c>
      <c r="AC75" s="55" t="s">
        <v>1497</v>
      </c>
      <c r="AD75" s="55"/>
      <c r="AE75" s="55"/>
      <c r="AF75" s="55"/>
      <c r="AG75" s="55">
        <f t="shared" si="13"/>
        <v>93</v>
      </c>
      <c r="AH75" s="55">
        <v>35</v>
      </c>
      <c r="AI75" s="55">
        <v>58</v>
      </c>
      <c r="AK75" s="55">
        <v>2018</v>
      </c>
      <c r="AL75" s="55" t="s">
        <v>1498</v>
      </c>
      <c r="AM75" s="55" t="s">
        <v>1499</v>
      </c>
      <c r="AN75" s="55"/>
      <c r="AO75" s="55"/>
      <c r="AP75" s="55">
        <f t="shared" si="9"/>
        <v>15</v>
      </c>
      <c r="AQ75" s="55">
        <v>15</v>
      </c>
      <c r="AR75" s="55"/>
      <c r="AT75" s="55">
        <v>2019</v>
      </c>
      <c r="AU75" s="55" t="s">
        <v>1380</v>
      </c>
      <c r="AV75" s="55"/>
      <c r="AW75" s="55"/>
      <c r="AX75" s="55"/>
      <c r="AY75" s="55">
        <f t="shared" si="14"/>
        <v>19</v>
      </c>
      <c r="AZ75" s="55">
        <v>13</v>
      </c>
      <c r="BA75" s="55">
        <v>6</v>
      </c>
      <c r="BC75" s="55">
        <v>2020</v>
      </c>
      <c r="BD75" s="55" t="s">
        <v>1220</v>
      </c>
      <c r="BE75" s="55"/>
      <c r="BF75" s="55"/>
      <c r="BG75" s="55"/>
      <c r="BH75" s="55">
        <f t="shared" si="15"/>
        <v>28</v>
      </c>
      <c r="BI75" s="55">
        <v>14</v>
      </c>
      <c r="BJ75" s="55">
        <v>14</v>
      </c>
    </row>
    <row r="76" spans="1:62">
      <c r="A76" s="55">
        <v>2014</v>
      </c>
      <c r="B76" s="55" t="s">
        <v>1500</v>
      </c>
      <c r="C76" s="55"/>
      <c r="D76" s="55"/>
      <c r="E76" s="55"/>
      <c r="F76" s="55">
        <f t="shared" si="10"/>
        <v>11050</v>
      </c>
      <c r="G76" s="55">
        <v>4995</v>
      </c>
      <c r="H76" s="55">
        <v>6055</v>
      </c>
      <c r="J76" s="55">
        <v>2015</v>
      </c>
      <c r="K76" s="55" t="s">
        <v>1136</v>
      </c>
      <c r="L76" s="55" t="s">
        <v>1179</v>
      </c>
      <c r="M76" s="55"/>
      <c r="N76" s="55"/>
      <c r="O76" s="55">
        <f t="shared" si="11"/>
        <v>950</v>
      </c>
      <c r="P76" s="55">
        <v>950</v>
      </c>
      <c r="Q76" s="55"/>
      <c r="S76" s="12">
        <v>2016</v>
      </c>
      <c r="T76" s="12" t="s">
        <v>1501</v>
      </c>
      <c r="U76" s="12" t="s">
        <v>1502</v>
      </c>
      <c r="V76" s="12" t="s">
        <v>914</v>
      </c>
      <c r="W76" s="12"/>
      <c r="X76" s="12">
        <f t="shared" si="12"/>
        <v>45</v>
      </c>
      <c r="Y76" s="12"/>
      <c r="Z76" s="12">
        <v>45</v>
      </c>
      <c r="AA76" s="49"/>
      <c r="AB76" s="55">
        <v>2017</v>
      </c>
      <c r="AC76" s="55" t="s">
        <v>1200</v>
      </c>
      <c r="AD76" s="55" t="s">
        <v>1503</v>
      </c>
      <c r="AE76" s="55"/>
      <c r="AF76" s="55"/>
      <c r="AG76" s="55">
        <f t="shared" si="13"/>
        <v>12</v>
      </c>
      <c r="AH76" s="55">
        <v>12</v>
      </c>
      <c r="AI76" s="55"/>
      <c r="AK76" s="55">
        <v>2018</v>
      </c>
      <c r="AL76" s="55" t="s">
        <v>531</v>
      </c>
      <c r="AM76" s="55"/>
      <c r="AN76" s="55"/>
      <c r="AO76" s="55"/>
      <c r="AP76" s="55">
        <f t="shared" si="9"/>
        <v>40</v>
      </c>
      <c r="AQ76" s="55">
        <v>20</v>
      </c>
      <c r="AR76" s="55">
        <v>20</v>
      </c>
      <c r="AT76" s="55">
        <v>2019</v>
      </c>
      <c r="AU76" s="55" t="s">
        <v>1504</v>
      </c>
      <c r="AV76" s="55"/>
      <c r="AW76" s="55"/>
      <c r="AX76" s="55"/>
      <c r="AY76" s="55">
        <f t="shared" si="14"/>
        <v>23</v>
      </c>
      <c r="AZ76" s="55">
        <v>4</v>
      </c>
      <c r="BA76" s="55">
        <v>19</v>
      </c>
      <c r="BC76" s="55">
        <v>2020</v>
      </c>
      <c r="BD76" s="55" t="s">
        <v>1505</v>
      </c>
      <c r="BE76" s="55"/>
      <c r="BF76" s="55"/>
      <c r="BG76" s="55"/>
      <c r="BH76" s="55">
        <f t="shared" si="15"/>
        <v>16</v>
      </c>
      <c r="BI76" s="55">
        <v>7</v>
      </c>
      <c r="BJ76" s="55">
        <v>9</v>
      </c>
    </row>
    <row r="77" spans="1:62">
      <c r="A77" s="55">
        <v>2014</v>
      </c>
      <c r="B77" s="55" t="s">
        <v>1506</v>
      </c>
      <c r="C77" s="55"/>
      <c r="D77" s="55"/>
      <c r="E77" s="55"/>
      <c r="F77" s="55">
        <f t="shared" si="10"/>
        <v>821</v>
      </c>
      <c r="G77" s="55">
        <v>424</v>
      </c>
      <c r="H77" s="55">
        <v>397</v>
      </c>
      <c r="J77" s="55">
        <v>2015</v>
      </c>
      <c r="K77" s="55" t="s">
        <v>1507</v>
      </c>
      <c r="L77" s="55" t="s">
        <v>1508</v>
      </c>
      <c r="M77" s="55"/>
      <c r="N77" s="55"/>
      <c r="O77" s="55">
        <f t="shared" si="11"/>
        <v>14</v>
      </c>
      <c r="P77" s="55">
        <v>14</v>
      </c>
      <c r="Q77" s="55"/>
      <c r="S77" s="55">
        <v>2016</v>
      </c>
      <c r="T77" s="55" t="s">
        <v>1509</v>
      </c>
      <c r="U77" s="55"/>
      <c r="V77" s="55"/>
      <c r="W77" s="55"/>
      <c r="X77" s="55">
        <f t="shared" si="12"/>
        <v>18</v>
      </c>
      <c r="Y77" s="55">
        <v>12</v>
      </c>
      <c r="Z77" s="55">
        <v>6</v>
      </c>
      <c r="AB77" s="55">
        <v>2017</v>
      </c>
      <c r="AC77" s="55" t="s">
        <v>1510</v>
      </c>
      <c r="AD77" s="55" t="s">
        <v>1511</v>
      </c>
      <c r="AE77" s="55"/>
      <c r="AF77" s="55"/>
      <c r="AG77" s="55">
        <f t="shared" si="13"/>
        <v>192</v>
      </c>
      <c r="AH77" s="55">
        <v>192</v>
      </c>
      <c r="AI77" s="55"/>
      <c r="AK77" s="55">
        <v>2018</v>
      </c>
      <c r="AL77" s="55" t="s">
        <v>1512</v>
      </c>
      <c r="AM77" s="55"/>
      <c r="AN77" s="55"/>
      <c r="AO77" s="55"/>
      <c r="AP77" s="55">
        <f t="shared" si="9"/>
        <v>132</v>
      </c>
      <c r="AQ77" s="55">
        <v>66</v>
      </c>
      <c r="AR77" s="55">
        <v>66</v>
      </c>
      <c r="AT77" s="55">
        <v>2019</v>
      </c>
      <c r="AU77" s="55" t="s">
        <v>230</v>
      </c>
      <c r="AV77" s="55"/>
      <c r="AW77" s="55"/>
      <c r="AX77" s="55"/>
      <c r="AY77" s="55">
        <f t="shared" si="14"/>
        <v>16</v>
      </c>
      <c r="AZ77" s="55">
        <v>8</v>
      </c>
      <c r="BA77" s="55">
        <v>8</v>
      </c>
      <c r="BC77" s="55">
        <v>2020</v>
      </c>
      <c r="BD77" s="55" t="s">
        <v>1513</v>
      </c>
      <c r="BE77" s="55"/>
      <c r="BF77" s="55"/>
      <c r="BG77" s="55"/>
      <c r="BH77" s="55">
        <f t="shared" si="15"/>
        <v>456</v>
      </c>
      <c r="BI77" s="55">
        <v>135</v>
      </c>
      <c r="BJ77" s="55">
        <v>321</v>
      </c>
    </row>
    <row r="78" spans="1:62">
      <c r="A78" s="55">
        <v>2014</v>
      </c>
      <c r="B78" s="55" t="s">
        <v>1514</v>
      </c>
      <c r="C78" s="55"/>
      <c r="D78" s="55"/>
      <c r="E78" s="55"/>
      <c r="F78" s="55">
        <f t="shared" si="10"/>
        <v>2100</v>
      </c>
      <c r="G78" s="55">
        <v>1064</v>
      </c>
      <c r="H78" s="55">
        <v>1036</v>
      </c>
      <c r="J78" s="55">
        <v>2015</v>
      </c>
      <c r="K78" s="55" t="s">
        <v>1515</v>
      </c>
      <c r="L78" s="55"/>
      <c r="M78" s="55"/>
      <c r="N78" s="55"/>
      <c r="O78" s="55">
        <f t="shared" si="11"/>
        <v>81</v>
      </c>
      <c r="P78" s="55">
        <v>42</v>
      </c>
      <c r="Q78" s="55">
        <v>39</v>
      </c>
      <c r="S78" s="55">
        <v>2016</v>
      </c>
      <c r="T78" s="55" t="s">
        <v>1516</v>
      </c>
      <c r="U78" s="55"/>
      <c r="V78" s="55"/>
      <c r="W78" s="55"/>
      <c r="X78" s="55">
        <f t="shared" si="12"/>
        <v>14</v>
      </c>
      <c r="Y78" s="55">
        <v>13</v>
      </c>
      <c r="Z78" s="55">
        <v>1</v>
      </c>
      <c r="AB78" s="55">
        <v>2017</v>
      </c>
      <c r="AC78" s="55" t="s">
        <v>1435</v>
      </c>
      <c r="AD78" s="55"/>
      <c r="AE78" s="55"/>
      <c r="AF78" s="55"/>
      <c r="AG78" s="55">
        <f t="shared" si="13"/>
        <v>57</v>
      </c>
      <c r="AH78" s="55">
        <v>39</v>
      </c>
      <c r="AI78" s="55">
        <v>18</v>
      </c>
      <c r="AK78" s="55">
        <v>2018</v>
      </c>
      <c r="AL78" s="55" t="s">
        <v>1517</v>
      </c>
      <c r="AM78" s="55" t="s">
        <v>1518</v>
      </c>
      <c r="AN78" s="55"/>
      <c r="AO78" s="55"/>
      <c r="AP78" s="55">
        <f t="shared" si="9"/>
        <v>9</v>
      </c>
      <c r="AQ78" s="55">
        <v>9</v>
      </c>
      <c r="AR78" s="55"/>
      <c r="AT78" s="12">
        <v>2019</v>
      </c>
      <c r="AU78" s="12" t="s">
        <v>1519</v>
      </c>
      <c r="AV78" s="12" t="s">
        <v>1520</v>
      </c>
      <c r="AW78" s="12" t="s">
        <v>914</v>
      </c>
      <c r="AX78" s="12"/>
      <c r="AY78" s="12">
        <f t="shared" si="14"/>
        <v>8</v>
      </c>
      <c r="AZ78" s="12"/>
      <c r="BA78" s="12">
        <v>8</v>
      </c>
      <c r="BB78" s="49"/>
      <c r="BC78" s="55">
        <v>2020</v>
      </c>
      <c r="BD78" s="55" t="s">
        <v>1521</v>
      </c>
      <c r="BE78" s="55"/>
      <c r="BF78" s="55"/>
      <c r="BG78" s="55"/>
      <c r="BH78" s="55">
        <f t="shared" si="15"/>
        <v>46</v>
      </c>
      <c r="BI78" s="55">
        <v>16</v>
      </c>
      <c r="BJ78" s="55">
        <v>30</v>
      </c>
    </row>
    <row r="79" spans="1:62">
      <c r="A79" s="55">
        <v>2014</v>
      </c>
      <c r="B79" s="55" t="s">
        <v>1522</v>
      </c>
      <c r="C79" s="55"/>
      <c r="D79" s="55"/>
      <c r="E79" s="55"/>
      <c r="F79" s="55">
        <f t="shared" si="10"/>
        <v>104</v>
      </c>
      <c r="G79" s="55">
        <v>55</v>
      </c>
      <c r="H79" s="55">
        <v>49</v>
      </c>
      <c r="J79" s="55">
        <v>2015</v>
      </c>
      <c r="K79" s="55" t="s">
        <v>1523</v>
      </c>
      <c r="L79" s="55"/>
      <c r="M79" s="55"/>
      <c r="N79" s="55"/>
      <c r="O79" s="55">
        <f t="shared" si="11"/>
        <v>17</v>
      </c>
      <c r="P79" s="55">
        <v>11</v>
      </c>
      <c r="Q79" s="55">
        <v>6</v>
      </c>
      <c r="S79" s="12">
        <v>2016</v>
      </c>
      <c r="T79" s="12" t="s">
        <v>1524</v>
      </c>
      <c r="U79" s="12" t="s">
        <v>1525</v>
      </c>
      <c r="V79" s="12" t="s">
        <v>914</v>
      </c>
      <c r="W79" s="12"/>
      <c r="X79" s="12">
        <f t="shared" si="12"/>
        <v>18</v>
      </c>
      <c r="Y79" s="12">
        <v>18</v>
      </c>
      <c r="Z79" s="12"/>
      <c r="AA79" s="49"/>
      <c r="AB79" s="55">
        <v>2017</v>
      </c>
      <c r="AC79" s="55" t="s">
        <v>1526</v>
      </c>
      <c r="AD79" s="55" t="s">
        <v>1527</v>
      </c>
      <c r="AE79" s="55"/>
      <c r="AF79" s="55"/>
      <c r="AG79" s="55">
        <f t="shared" si="13"/>
        <v>12</v>
      </c>
      <c r="AH79" s="55">
        <v>12</v>
      </c>
      <c r="AI79" s="55"/>
      <c r="AK79" s="12">
        <v>2018</v>
      </c>
      <c r="AL79" s="12" t="s">
        <v>1528</v>
      </c>
      <c r="AM79" s="12" t="s">
        <v>996</v>
      </c>
      <c r="AN79" s="12" t="s">
        <v>914</v>
      </c>
      <c r="AO79" s="12"/>
      <c r="AP79" s="12">
        <f t="shared" si="9"/>
        <v>14</v>
      </c>
      <c r="AQ79" s="12">
        <v>14</v>
      </c>
      <c r="AR79" s="12"/>
      <c r="AS79" s="49"/>
      <c r="AT79" s="55">
        <v>2019</v>
      </c>
      <c r="AU79" s="55" t="s">
        <v>1529</v>
      </c>
      <c r="AV79" s="55"/>
      <c r="AW79" s="55"/>
      <c r="AX79" s="55"/>
      <c r="AY79" s="55">
        <f t="shared" si="14"/>
        <v>111</v>
      </c>
      <c r="AZ79" s="55">
        <v>60</v>
      </c>
      <c r="BA79" s="55">
        <v>51</v>
      </c>
      <c r="BC79" s="55">
        <v>2020</v>
      </c>
      <c r="BD79" s="55" t="s">
        <v>1530</v>
      </c>
      <c r="BE79" s="55"/>
      <c r="BF79" s="55"/>
      <c r="BG79" s="55"/>
      <c r="BH79" s="55">
        <f t="shared" si="15"/>
        <v>10</v>
      </c>
      <c r="BI79" s="55">
        <v>10</v>
      </c>
      <c r="BJ79" s="55"/>
    </row>
    <row r="80" spans="1:62">
      <c r="A80" s="55">
        <v>2014</v>
      </c>
      <c r="B80" s="55" t="s">
        <v>1531</v>
      </c>
      <c r="C80" s="55"/>
      <c r="D80" s="55"/>
      <c r="E80" s="55"/>
      <c r="F80" s="55">
        <f t="shared" si="10"/>
        <v>1062</v>
      </c>
      <c r="G80" s="55">
        <v>497</v>
      </c>
      <c r="H80" s="55">
        <v>565</v>
      </c>
      <c r="J80" s="55">
        <v>2015</v>
      </c>
      <c r="K80" s="55" t="s">
        <v>1532</v>
      </c>
      <c r="L80" s="55"/>
      <c r="M80" s="55"/>
      <c r="N80" s="55"/>
      <c r="O80" s="55">
        <f t="shared" si="11"/>
        <v>25</v>
      </c>
      <c r="P80" s="55">
        <v>13</v>
      </c>
      <c r="Q80" s="55">
        <v>12</v>
      </c>
      <c r="S80" s="55">
        <v>2016</v>
      </c>
      <c r="T80" s="55" t="s">
        <v>1533</v>
      </c>
      <c r="U80" s="55"/>
      <c r="V80" s="55"/>
      <c r="W80" s="55"/>
      <c r="X80" s="55">
        <f t="shared" si="12"/>
        <v>1286</v>
      </c>
      <c r="Y80" s="55">
        <v>627</v>
      </c>
      <c r="Z80" s="55">
        <v>659</v>
      </c>
      <c r="AB80" s="55">
        <v>2017</v>
      </c>
      <c r="AC80" s="55" t="s">
        <v>1534</v>
      </c>
      <c r="AD80" s="55" t="s">
        <v>600</v>
      </c>
      <c r="AE80" s="55"/>
      <c r="AF80" s="55"/>
      <c r="AG80" s="55">
        <f t="shared" si="13"/>
        <v>10</v>
      </c>
      <c r="AH80" s="55">
        <v>10</v>
      </c>
      <c r="AI80" s="55"/>
      <c r="AK80" s="55">
        <v>2018</v>
      </c>
      <c r="AL80" s="55" t="s">
        <v>1535</v>
      </c>
      <c r="AM80" s="55"/>
      <c r="AN80" s="55"/>
      <c r="AO80" s="55"/>
      <c r="AP80" s="55">
        <f t="shared" si="9"/>
        <v>13</v>
      </c>
      <c r="AQ80" s="55">
        <v>7</v>
      </c>
      <c r="AR80" s="55">
        <v>6</v>
      </c>
      <c r="AT80" s="55">
        <v>2019</v>
      </c>
      <c r="AU80" s="55" t="s">
        <v>1536</v>
      </c>
      <c r="AV80" s="55"/>
      <c r="AW80" s="55"/>
      <c r="AX80" s="55"/>
      <c r="AY80" s="55">
        <f t="shared" si="14"/>
        <v>114</v>
      </c>
      <c r="AZ80" s="55">
        <v>107</v>
      </c>
      <c r="BA80" s="55">
        <v>7</v>
      </c>
      <c r="BC80" s="55">
        <v>2020</v>
      </c>
      <c r="BD80" s="55" t="s">
        <v>1537</v>
      </c>
      <c r="BE80" s="55"/>
      <c r="BF80" s="55"/>
      <c r="BG80" s="55"/>
      <c r="BH80" s="55">
        <f t="shared" si="15"/>
        <v>19</v>
      </c>
      <c r="BI80" s="55">
        <v>12</v>
      </c>
      <c r="BJ80" s="55">
        <v>7</v>
      </c>
    </row>
    <row r="81" spans="1:66">
      <c r="A81" s="55">
        <v>2014</v>
      </c>
      <c r="B81" s="55" t="s">
        <v>1538</v>
      </c>
      <c r="C81" s="55"/>
      <c r="D81" s="55"/>
      <c r="E81" s="55"/>
      <c r="F81" s="55">
        <f t="shared" si="10"/>
        <v>10</v>
      </c>
      <c r="G81" s="55">
        <v>4</v>
      </c>
      <c r="H81" s="55">
        <v>6</v>
      </c>
      <c r="J81" s="55">
        <v>2015</v>
      </c>
      <c r="K81" s="55" t="s">
        <v>192</v>
      </c>
      <c r="L81" s="55" t="s">
        <v>600</v>
      </c>
      <c r="M81" s="55"/>
      <c r="N81" s="55"/>
      <c r="O81" s="55">
        <f t="shared" si="11"/>
        <v>15</v>
      </c>
      <c r="P81" s="55">
        <v>15</v>
      </c>
      <c r="Q81" s="55"/>
      <c r="S81" s="55">
        <v>2016</v>
      </c>
      <c r="T81" s="55" t="s">
        <v>1539</v>
      </c>
      <c r="U81" s="55" t="s">
        <v>31</v>
      </c>
      <c r="V81" s="55"/>
      <c r="W81" s="55"/>
      <c r="X81" s="55">
        <f t="shared" si="12"/>
        <v>12</v>
      </c>
      <c r="Y81" s="55">
        <v>12</v>
      </c>
      <c r="Z81" s="55"/>
      <c r="AB81" s="55">
        <v>2017</v>
      </c>
      <c r="AC81" s="55" t="s">
        <v>1540</v>
      </c>
      <c r="AD81" s="55" t="s">
        <v>1541</v>
      </c>
      <c r="AE81" s="55"/>
      <c r="AF81" s="55"/>
      <c r="AG81" s="55">
        <f t="shared" si="13"/>
        <v>10</v>
      </c>
      <c r="AH81" s="55">
        <v>10</v>
      </c>
      <c r="AI81" s="55"/>
      <c r="AK81" s="55">
        <v>2018</v>
      </c>
      <c r="AL81" s="55" t="s">
        <v>1542</v>
      </c>
      <c r="AM81" s="55"/>
      <c r="AN81" s="55"/>
      <c r="AO81" s="55"/>
      <c r="AP81" s="55">
        <f t="shared" si="9"/>
        <v>10</v>
      </c>
      <c r="AQ81" s="55">
        <v>7</v>
      </c>
      <c r="AR81" s="55">
        <v>3</v>
      </c>
      <c r="AT81" s="55">
        <v>2019</v>
      </c>
      <c r="AU81" s="55" t="s">
        <v>472</v>
      </c>
      <c r="AV81" s="55"/>
      <c r="AW81" s="55"/>
      <c r="AX81" s="55"/>
      <c r="AY81" s="55">
        <f t="shared" si="14"/>
        <v>28</v>
      </c>
      <c r="AZ81" s="55">
        <v>23</v>
      </c>
      <c r="BA81" s="55">
        <v>5</v>
      </c>
      <c r="BC81" s="55">
        <v>2020</v>
      </c>
      <c r="BD81" s="55" t="s">
        <v>1543</v>
      </c>
      <c r="BE81" s="55"/>
      <c r="BF81" s="55"/>
      <c r="BG81" s="55"/>
      <c r="BH81" s="55">
        <f t="shared" si="15"/>
        <v>13</v>
      </c>
      <c r="BI81" s="55">
        <v>13</v>
      </c>
      <c r="BJ81" s="55"/>
    </row>
    <row r="82" spans="1:66">
      <c r="A82" s="55">
        <v>2014</v>
      </c>
      <c r="B82" s="55" t="s">
        <v>1544</v>
      </c>
      <c r="C82" s="55" t="s">
        <v>1545</v>
      </c>
      <c r="D82" s="55"/>
      <c r="E82" s="55"/>
      <c r="F82" s="55">
        <f t="shared" si="10"/>
        <v>46</v>
      </c>
      <c r="G82" s="55">
        <v>46</v>
      </c>
      <c r="H82" s="55"/>
      <c r="J82" s="55">
        <v>2015</v>
      </c>
      <c r="K82" s="55" t="s">
        <v>1546</v>
      </c>
      <c r="L82" s="55"/>
      <c r="M82" s="55"/>
      <c r="N82" s="55"/>
      <c r="O82" s="55">
        <f t="shared" si="11"/>
        <v>15</v>
      </c>
      <c r="P82" s="55">
        <v>5</v>
      </c>
      <c r="Q82" s="55">
        <v>10</v>
      </c>
      <c r="S82" s="12">
        <v>2016</v>
      </c>
      <c r="T82" s="12" t="s">
        <v>1547</v>
      </c>
      <c r="U82" s="12" t="s">
        <v>1548</v>
      </c>
      <c r="V82" s="12" t="s">
        <v>914</v>
      </c>
      <c r="W82" s="12"/>
      <c r="X82" s="12">
        <f t="shared" si="12"/>
        <v>168</v>
      </c>
      <c r="Y82" s="12">
        <v>168</v>
      </c>
      <c r="Z82" s="12"/>
      <c r="AA82" s="49"/>
      <c r="AB82" s="55">
        <v>2017</v>
      </c>
      <c r="AC82" s="55" t="s">
        <v>1549</v>
      </c>
      <c r="AD82" s="55"/>
      <c r="AE82" s="55"/>
      <c r="AF82" s="55"/>
      <c r="AG82" s="55">
        <f t="shared" si="13"/>
        <v>20</v>
      </c>
      <c r="AH82" s="55">
        <v>12</v>
      </c>
      <c r="AI82" s="55">
        <v>8</v>
      </c>
      <c r="AK82" s="55">
        <v>2018</v>
      </c>
      <c r="AL82" s="55" t="s">
        <v>1550</v>
      </c>
      <c r="AM82" s="55" t="s">
        <v>1198</v>
      </c>
      <c r="AN82" s="55"/>
      <c r="AO82" s="55"/>
      <c r="AP82" s="55">
        <f t="shared" si="9"/>
        <v>30</v>
      </c>
      <c r="AQ82" s="55">
        <v>30</v>
      </c>
      <c r="AR82" s="55"/>
      <c r="AT82" s="55">
        <v>2019</v>
      </c>
      <c r="AU82" s="55" t="s">
        <v>1551</v>
      </c>
      <c r="AV82" s="55"/>
      <c r="AW82" s="55"/>
      <c r="AX82" s="55"/>
      <c r="AY82" s="55">
        <f t="shared" si="14"/>
        <v>28</v>
      </c>
      <c r="AZ82" s="55">
        <v>19</v>
      </c>
      <c r="BA82" s="55">
        <v>9</v>
      </c>
      <c r="BC82" s="55">
        <v>2020</v>
      </c>
      <c r="BD82" s="55" t="s">
        <v>1552</v>
      </c>
      <c r="BE82" s="55"/>
      <c r="BF82" s="55"/>
      <c r="BG82" s="55"/>
      <c r="BH82" s="55">
        <f t="shared" si="15"/>
        <v>20</v>
      </c>
      <c r="BI82" s="55">
        <v>10</v>
      </c>
      <c r="BJ82" s="55">
        <v>10</v>
      </c>
    </row>
    <row r="83" spans="1:66">
      <c r="A83" s="55">
        <v>2014</v>
      </c>
      <c r="B83" s="55" t="s">
        <v>1077</v>
      </c>
      <c r="C83" s="55"/>
      <c r="D83" s="55"/>
      <c r="E83" s="55"/>
      <c r="F83" s="55">
        <f t="shared" si="10"/>
        <v>18</v>
      </c>
      <c r="G83" s="55">
        <v>15</v>
      </c>
      <c r="H83" s="55">
        <v>3</v>
      </c>
      <c r="J83" s="55">
        <v>2015</v>
      </c>
      <c r="K83" s="55" t="s">
        <v>1553</v>
      </c>
      <c r="L83" s="55" t="s">
        <v>1554</v>
      </c>
      <c r="M83" s="55"/>
      <c r="N83" s="55"/>
      <c r="O83" s="55">
        <f t="shared" si="11"/>
        <v>12</v>
      </c>
      <c r="P83" s="55">
        <v>12</v>
      </c>
      <c r="Q83" s="55"/>
      <c r="S83" s="55">
        <v>2016</v>
      </c>
      <c r="T83" s="55" t="s">
        <v>1555</v>
      </c>
      <c r="U83" s="55"/>
      <c r="V83" s="55"/>
      <c r="W83" s="55"/>
      <c r="X83" s="55">
        <f t="shared" si="12"/>
        <v>27</v>
      </c>
      <c r="Y83" s="55">
        <v>17</v>
      </c>
      <c r="Z83" s="55">
        <v>10</v>
      </c>
      <c r="AB83" s="55">
        <v>2017</v>
      </c>
      <c r="AC83" s="55" t="s">
        <v>1556</v>
      </c>
      <c r="AD83" s="55"/>
      <c r="AE83" s="55"/>
      <c r="AF83" s="55"/>
      <c r="AG83" s="55">
        <f t="shared" si="13"/>
        <v>31</v>
      </c>
      <c r="AH83" s="55">
        <v>16</v>
      </c>
      <c r="AI83" s="55">
        <v>15</v>
      </c>
      <c r="AK83" s="55">
        <v>2018</v>
      </c>
      <c r="AL83" s="55" t="s">
        <v>1557</v>
      </c>
      <c r="AM83" s="55" t="s">
        <v>1558</v>
      </c>
      <c r="AN83" s="55"/>
      <c r="AO83" s="55"/>
      <c r="AP83" s="55">
        <f t="shared" si="9"/>
        <v>8</v>
      </c>
      <c r="AQ83" s="55">
        <v>8</v>
      </c>
      <c r="AR83" s="55"/>
      <c r="AT83" s="55">
        <v>2019</v>
      </c>
      <c r="AU83" s="55" t="s">
        <v>1559</v>
      </c>
      <c r="AV83" s="55"/>
      <c r="AW83" s="55"/>
      <c r="AX83" s="55"/>
      <c r="AY83" s="55">
        <f t="shared" si="14"/>
        <v>20</v>
      </c>
      <c r="AZ83" s="55">
        <v>3</v>
      </c>
      <c r="BA83" s="55">
        <v>17</v>
      </c>
      <c r="BC83" s="55">
        <v>2020</v>
      </c>
      <c r="BD83" s="55" t="s">
        <v>1560</v>
      </c>
      <c r="BE83" s="55"/>
      <c r="BF83" s="55"/>
      <c r="BG83" s="55"/>
      <c r="BH83" s="55">
        <f t="shared" si="15"/>
        <v>15</v>
      </c>
      <c r="BI83" s="55">
        <v>5</v>
      </c>
      <c r="BJ83" s="55">
        <v>10</v>
      </c>
    </row>
    <row r="84" spans="1:66">
      <c r="A84" s="55">
        <v>2014</v>
      </c>
      <c r="B84" s="55" t="s">
        <v>1561</v>
      </c>
      <c r="C84" s="55"/>
      <c r="D84" s="55"/>
      <c r="E84" s="55"/>
      <c r="F84" s="55">
        <f t="shared" si="10"/>
        <v>14</v>
      </c>
      <c r="G84" s="55">
        <v>7</v>
      </c>
      <c r="H84" s="55">
        <v>7</v>
      </c>
      <c r="J84" s="12">
        <v>2015</v>
      </c>
      <c r="K84" s="12" t="s">
        <v>1562</v>
      </c>
      <c r="L84" s="12" t="s">
        <v>1563</v>
      </c>
      <c r="M84" s="12" t="s">
        <v>914</v>
      </c>
      <c r="N84" s="12"/>
      <c r="O84" s="12">
        <f t="shared" si="11"/>
        <v>13</v>
      </c>
      <c r="P84" s="12"/>
      <c r="Q84" s="12">
        <v>13</v>
      </c>
      <c r="R84" s="49"/>
      <c r="S84" s="55">
        <v>2016</v>
      </c>
      <c r="T84" s="55" t="s">
        <v>1478</v>
      </c>
      <c r="U84" s="55"/>
      <c r="V84" s="55"/>
      <c r="W84" s="55"/>
      <c r="X84" s="55">
        <f t="shared" si="12"/>
        <v>20</v>
      </c>
      <c r="Y84" s="55">
        <v>15</v>
      </c>
      <c r="Z84" s="55">
        <v>5</v>
      </c>
      <c r="AB84" s="55">
        <v>2017</v>
      </c>
      <c r="AC84" s="55" t="s">
        <v>1564</v>
      </c>
      <c r="AD84" s="55"/>
      <c r="AE84" s="55"/>
      <c r="AF84" s="55"/>
      <c r="AG84" s="55">
        <f t="shared" si="13"/>
        <v>20</v>
      </c>
      <c r="AH84" s="55">
        <v>12</v>
      </c>
      <c r="AI84" s="55">
        <v>8</v>
      </c>
      <c r="AK84" s="55">
        <v>2018</v>
      </c>
      <c r="AL84" s="55" t="s">
        <v>1565</v>
      </c>
      <c r="AM84" s="55"/>
      <c r="AN84" s="55"/>
      <c r="AO84" s="55"/>
      <c r="AP84" s="55">
        <f t="shared" si="9"/>
        <v>91</v>
      </c>
      <c r="AQ84" s="55">
        <v>36</v>
      </c>
      <c r="AR84" s="55">
        <v>55</v>
      </c>
      <c r="AT84" s="55">
        <v>2019</v>
      </c>
      <c r="AU84" s="55" t="s">
        <v>1398</v>
      </c>
      <c r="AV84" s="55"/>
      <c r="AW84" s="55"/>
      <c r="AX84" s="55"/>
      <c r="AY84" s="55">
        <f t="shared" si="14"/>
        <v>20</v>
      </c>
      <c r="AZ84" s="55">
        <v>16</v>
      </c>
      <c r="BA84" s="55">
        <v>4</v>
      </c>
      <c r="BC84" s="55">
        <v>2020</v>
      </c>
      <c r="BD84" s="55" t="s">
        <v>1566</v>
      </c>
      <c r="BE84" s="55"/>
      <c r="BF84" s="55"/>
      <c r="BG84" s="55"/>
      <c r="BH84" s="55">
        <f t="shared" si="15"/>
        <v>8</v>
      </c>
      <c r="BI84" s="55">
        <v>8</v>
      </c>
      <c r="BJ84" s="55"/>
    </row>
    <row r="85" spans="1:66">
      <c r="A85" s="55">
        <v>2014</v>
      </c>
      <c r="B85" s="55" t="s">
        <v>1468</v>
      </c>
      <c r="C85" s="55" t="s">
        <v>1567</v>
      </c>
      <c r="D85" s="55"/>
      <c r="E85" s="55"/>
      <c r="F85" s="55">
        <f t="shared" si="10"/>
        <v>8</v>
      </c>
      <c r="G85" s="55">
        <v>8</v>
      </c>
      <c r="H85" s="55"/>
      <c r="J85" s="55">
        <v>2015</v>
      </c>
      <c r="K85" s="55" t="s">
        <v>1568</v>
      </c>
      <c r="L85" s="55" t="s">
        <v>1569</v>
      </c>
      <c r="M85" s="55"/>
      <c r="N85" s="55"/>
      <c r="O85" s="55">
        <f t="shared" si="11"/>
        <v>210</v>
      </c>
      <c r="P85" s="55">
        <v>210</v>
      </c>
      <c r="Q85" s="55"/>
      <c r="S85" s="55">
        <v>2016</v>
      </c>
      <c r="T85" s="55" t="s">
        <v>1570</v>
      </c>
      <c r="U85" s="55" t="s">
        <v>1571</v>
      </c>
      <c r="V85" s="55"/>
      <c r="W85" s="55"/>
      <c r="X85" s="55">
        <f t="shared" si="12"/>
        <v>50</v>
      </c>
      <c r="Y85" s="55">
        <v>50</v>
      </c>
      <c r="Z85" s="55"/>
      <c r="AB85" s="55">
        <v>2017</v>
      </c>
      <c r="AC85" s="55" t="s">
        <v>1572</v>
      </c>
      <c r="AD85" s="55"/>
      <c r="AE85" s="55"/>
      <c r="AF85" s="55"/>
      <c r="AG85" s="55">
        <f t="shared" si="13"/>
        <v>57</v>
      </c>
      <c r="AH85" s="55">
        <v>28</v>
      </c>
      <c r="AI85" s="55">
        <v>29</v>
      </c>
      <c r="AK85" s="55">
        <v>2018</v>
      </c>
      <c r="AL85" s="55" t="s">
        <v>1573</v>
      </c>
      <c r="AM85" s="55"/>
      <c r="AN85" s="55"/>
      <c r="AO85" s="55"/>
      <c r="AP85" s="55">
        <f t="shared" si="9"/>
        <v>13</v>
      </c>
      <c r="AQ85" s="55">
        <v>10</v>
      </c>
      <c r="AR85" s="55">
        <v>3</v>
      </c>
      <c r="AT85" s="55">
        <v>2019</v>
      </c>
      <c r="AU85" s="55" t="s">
        <v>1574</v>
      </c>
      <c r="AV85" s="55"/>
      <c r="AW85" s="55"/>
      <c r="AX85" s="55"/>
      <c r="AY85" s="55">
        <f t="shared" si="14"/>
        <v>3596</v>
      </c>
      <c r="AZ85" s="55">
        <v>1431</v>
      </c>
      <c r="BA85" s="55">
        <v>2165</v>
      </c>
      <c r="BC85" s="55">
        <v>2020</v>
      </c>
      <c r="BD85" s="55" t="s">
        <v>942</v>
      </c>
      <c r="BE85" s="55"/>
      <c r="BF85" s="55"/>
      <c r="BG85" s="55"/>
      <c r="BH85" s="55">
        <f t="shared" si="15"/>
        <v>13</v>
      </c>
      <c r="BI85" s="55">
        <v>6</v>
      </c>
      <c r="BJ85" s="55">
        <v>7</v>
      </c>
    </row>
    <row r="86" spans="1:66">
      <c r="A86" s="55">
        <v>2014</v>
      </c>
      <c r="B86" s="55" t="s">
        <v>437</v>
      </c>
      <c r="C86" s="55" t="s">
        <v>31</v>
      </c>
      <c r="D86" s="55"/>
      <c r="E86" s="55"/>
      <c r="F86" s="55">
        <f t="shared" si="10"/>
        <v>7</v>
      </c>
      <c r="G86" s="55">
        <v>7</v>
      </c>
      <c r="H86" s="55"/>
      <c r="J86" s="55">
        <v>2015</v>
      </c>
      <c r="K86" s="55" t="s">
        <v>1575</v>
      </c>
      <c r="L86" s="55" t="s">
        <v>83</v>
      </c>
      <c r="M86" s="55"/>
      <c r="N86" s="55"/>
      <c r="O86" s="55">
        <f t="shared" si="11"/>
        <v>155</v>
      </c>
      <c r="P86" s="55">
        <v>109</v>
      </c>
      <c r="Q86" s="55">
        <v>46</v>
      </c>
      <c r="S86" s="55">
        <v>2016</v>
      </c>
      <c r="T86" s="55" t="s">
        <v>1576</v>
      </c>
      <c r="U86" s="55" t="s">
        <v>1577</v>
      </c>
      <c r="V86" s="55"/>
      <c r="W86" s="12" t="s">
        <v>914</v>
      </c>
      <c r="X86" s="55">
        <f t="shared" si="12"/>
        <v>241</v>
      </c>
      <c r="Y86" s="55"/>
      <c r="Z86" s="55">
        <v>241</v>
      </c>
      <c r="AB86" s="55">
        <v>2017</v>
      </c>
      <c r="AC86" s="55" t="s">
        <v>144</v>
      </c>
      <c r="AD86" s="55"/>
      <c r="AE86" s="55"/>
      <c r="AF86" s="55"/>
      <c r="AG86" s="55">
        <f t="shared" si="13"/>
        <v>54</v>
      </c>
      <c r="AH86" s="55">
        <v>27</v>
      </c>
      <c r="AI86" s="55">
        <v>27</v>
      </c>
      <c r="AK86" s="55">
        <v>2018</v>
      </c>
      <c r="AL86" s="55" t="s">
        <v>1578</v>
      </c>
      <c r="AM86" s="55" t="s">
        <v>600</v>
      </c>
      <c r="AN86" s="55"/>
      <c r="AO86" s="55"/>
      <c r="AP86" s="55">
        <f t="shared" si="9"/>
        <v>10</v>
      </c>
      <c r="AQ86" s="55">
        <v>10</v>
      </c>
      <c r="AR86" s="55"/>
      <c r="AT86" s="55">
        <v>2019</v>
      </c>
      <c r="AU86" s="55" t="s">
        <v>1462</v>
      </c>
      <c r="AV86" s="55"/>
      <c r="AW86" s="55"/>
      <c r="AX86" s="55"/>
      <c r="AY86" s="55">
        <f t="shared" si="14"/>
        <v>1466</v>
      </c>
      <c r="AZ86" s="55">
        <v>728</v>
      </c>
      <c r="BA86" s="55">
        <v>738</v>
      </c>
      <c r="BC86" s="55">
        <v>2020</v>
      </c>
      <c r="BD86" s="55" t="s">
        <v>942</v>
      </c>
      <c r="BE86" s="55"/>
      <c r="BF86" s="55"/>
      <c r="BG86" s="55"/>
      <c r="BH86" s="55">
        <f t="shared" si="15"/>
        <v>214</v>
      </c>
      <c r="BI86" s="55">
        <v>174</v>
      </c>
      <c r="BJ86" s="55">
        <v>40</v>
      </c>
      <c r="BM86" s="2">
        <v>33515</v>
      </c>
      <c r="BN86" s="2">
        <v>21794</v>
      </c>
    </row>
    <row r="87" spans="1:66">
      <c r="A87" s="55">
        <v>2014</v>
      </c>
      <c r="B87" s="55" t="s">
        <v>1579</v>
      </c>
      <c r="C87" s="55"/>
      <c r="D87" s="55"/>
      <c r="E87" s="55"/>
      <c r="F87" s="55">
        <f t="shared" si="10"/>
        <v>36</v>
      </c>
      <c r="G87" s="55">
        <v>19</v>
      </c>
      <c r="H87" s="55">
        <v>17</v>
      </c>
      <c r="J87" s="55">
        <v>2015</v>
      </c>
      <c r="K87" s="55" t="s">
        <v>1580</v>
      </c>
      <c r="L87" s="55" t="s">
        <v>1581</v>
      </c>
      <c r="M87" s="55"/>
      <c r="N87" s="55"/>
      <c r="O87" s="55">
        <f t="shared" si="11"/>
        <v>439</v>
      </c>
      <c r="P87" s="55"/>
      <c r="Q87" s="55">
        <v>439</v>
      </c>
      <c r="S87" s="55">
        <v>2016</v>
      </c>
      <c r="T87" s="55" t="s">
        <v>1582</v>
      </c>
      <c r="U87" s="55" t="s">
        <v>1583</v>
      </c>
      <c r="V87" s="55"/>
      <c r="W87" s="55"/>
      <c r="X87" s="55">
        <f t="shared" si="12"/>
        <v>14</v>
      </c>
      <c r="Y87" s="55">
        <v>14</v>
      </c>
      <c r="Z87" s="55"/>
      <c r="AB87" s="55">
        <v>2017</v>
      </c>
      <c r="AC87" s="55" t="s">
        <v>1584</v>
      </c>
      <c r="AD87" s="55"/>
      <c r="AE87" s="55"/>
      <c r="AF87" s="55"/>
      <c r="AG87" s="55">
        <f t="shared" si="13"/>
        <v>146</v>
      </c>
      <c r="AH87" s="55">
        <v>77</v>
      </c>
      <c r="AI87" s="55">
        <v>69</v>
      </c>
      <c r="AK87" s="55">
        <v>2018</v>
      </c>
      <c r="AL87" s="55" t="s">
        <v>1585</v>
      </c>
      <c r="AM87" s="55" t="s">
        <v>600</v>
      </c>
      <c r="AN87" s="55"/>
      <c r="AO87" s="55"/>
      <c r="AP87" s="55">
        <f t="shared" si="9"/>
        <v>11</v>
      </c>
      <c r="AQ87" s="55">
        <v>11</v>
      </c>
      <c r="AR87" s="55"/>
      <c r="AT87" s="55">
        <v>2019</v>
      </c>
      <c r="AU87" s="55" t="s">
        <v>1586</v>
      </c>
      <c r="AV87" s="55" t="s">
        <v>1251</v>
      </c>
      <c r="AW87" s="55"/>
      <c r="AX87" s="55"/>
      <c r="AY87" s="55">
        <f t="shared" si="14"/>
        <v>13</v>
      </c>
      <c r="AZ87" s="55">
        <v>13</v>
      </c>
      <c r="BA87" s="55"/>
      <c r="BC87" s="55">
        <v>2020</v>
      </c>
      <c r="BD87" s="55" t="s">
        <v>1587</v>
      </c>
      <c r="BE87" s="55"/>
      <c r="BF87" s="55"/>
      <c r="BG87" s="55"/>
      <c r="BH87" s="55">
        <f t="shared" si="15"/>
        <v>647</v>
      </c>
      <c r="BI87" s="55">
        <v>453</v>
      </c>
      <c r="BJ87" s="55">
        <v>194</v>
      </c>
      <c r="BM87" s="2">
        <v>86547</v>
      </c>
      <c r="BN87" s="2">
        <v>50251</v>
      </c>
    </row>
    <row r="88" spans="1:66">
      <c r="A88" s="55">
        <v>2014</v>
      </c>
      <c r="B88" s="55" t="s">
        <v>1438</v>
      </c>
      <c r="C88" s="55"/>
      <c r="D88" s="55"/>
      <c r="E88" s="55"/>
      <c r="F88" s="55">
        <f t="shared" si="10"/>
        <v>27</v>
      </c>
      <c r="G88" s="55">
        <v>12</v>
      </c>
      <c r="H88" s="55">
        <v>15</v>
      </c>
      <c r="J88" s="55">
        <v>2015</v>
      </c>
      <c r="K88" s="55" t="s">
        <v>1315</v>
      </c>
      <c r="L88" s="55" t="s">
        <v>1588</v>
      </c>
      <c r="M88" s="55"/>
      <c r="N88" s="55"/>
      <c r="O88" s="55">
        <f t="shared" si="11"/>
        <v>36</v>
      </c>
      <c r="P88" s="55">
        <v>36</v>
      </c>
      <c r="Q88" s="55"/>
      <c r="S88" s="12">
        <v>2016</v>
      </c>
      <c r="T88" s="12" t="s">
        <v>1256</v>
      </c>
      <c r="U88" s="12" t="s">
        <v>1181</v>
      </c>
      <c r="V88" s="12" t="s">
        <v>914</v>
      </c>
      <c r="W88" s="12"/>
      <c r="X88" s="12">
        <f t="shared" si="12"/>
        <v>15</v>
      </c>
      <c r="Y88" s="12">
        <v>15</v>
      </c>
      <c r="Z88" s="12"/>
      <c r="AA88" s="49"/>
      <c r="AB88" s="55">
        <v>2017</v>
      </c>
      <c r="AC88" s="55" t="s">
        <v>1589</v>
      </c>
      <c r="AD88" s="55"/>
      <c r="AE88" s="55"/>
      <c r="AF88" s="55"/>
      <c r="AG88" s="55">
        <f t="shared" si="13"/>
        <v>10</v>
      </c>
      <c r="AH88" s="55">
        <v>9</v>
      </c>
      <c r="AI88" s="55">
        <v>1</v>
      </c>
      <c r="AK88" s="55">
        <v>2018</v>
      </c>
      <c r="AL88" s="55" t="s">
        <v>1590</v>
      </c>
      <c r="AM88" s="55" t="s">
        <v>1591</v>
      </c>
      <c r="AN88" s="55"/>
      <c r="AO88" s="55"/>
      <c r="AP88" s="55">
        <f t="shared" si="9"/>
        <v>10</v>
      </c>
      <c r="AQ88" s="55">
        <v>10</v>
      </c>
      <c r="AR88" s="55"/>
      <c r="AT88" s="12">
        <v>2019</v>
      </c>
      <c r="AU88" s="12" t="s">
        <v>1592</v>
      </c>
      <c r="AV88" s="12" t="s">
        <v>1593</v>
      </c>
      <c r="AW88" s="12" t="s">
        <v>914</v>
      </c>
      <c r="AX88" s="12"/>
      <c r="AY88" s="12">
        <f t="shared" si="14"/>
        <v>22</v>
      </c>
      <c r="AZ88" s="12">
        <v>22</v>
      </c>
      <c r="BA88" s="12"/>
      <c r="BB88" s="49"/>
      <c r="BC88" s="55">
        <v>2020</v>
      </c>
      <c r="BD88" s="55" t="s">
        <v>1594</v>
      </c>
      <c r="BE88" s="55"/>
      <c r="BF88" s="55"/>
      <c r="BG88" s="55"/>
      <c r="BH88" s="55">
        <f t="shared" si="15"/>
        <v>914</v>
      </c>
      <c r="BI88" s="55">
        <v>450</v>
      </c>
      <c r="BJ88" s="55">
        <v>464</v>
      </c>
      <c r="BM88" s="2">
        <v>3386</v>
      </c>
      <c r="BN88" s="2">
        <v>1683</v>
      </c>
    </row>
    <row r="89" spans="1:66">
      <c r="A89" s="55">
        <v>2014</v>
      </c>
      <c r="B89" s="55" t="s">
        <v>1595</v>
      </c>
      <c r="C89" s="55"/>
      <c r="D89" s="55"/>
      <c r="E89" s="55"/>
      <c r="F89" s="55">
        <f t="shared" si="10"/>
        <v>24</v>
      </c>
      <c r="G89" s="55">
        <v>11</v>
      </c>
      <c r="H89" s="55">
        <v>13</v>
      </c>
      <c r="J89" s="55">
        <v>2015</v>
      </c>
      <c r="K89" s="55" t="s">
        <v>1596</v>
      </c>
      <c r="L89" s="55" t="s">
        <v>1597</v>
      </c>
      <c r="M89" s="55"/>
      <c r="N89" s="55"/>
      <c r="O89" s="55">
        <f t="shared" si="11"/>
        <v>14</v>
      </c>
      <c r="P89" s="55">
        <v>14</v>
      </c>
      <c r="Q89" s="55"/>
      <c r="S89" s="55">
        <v>2016</v>
      </c>
      <c r="T89" s="55" t="s">
        <v>1598</v>
      </c>
      <c r="U89" s="55" t="s">
        <v>1599</v>
      </c>
      <c r="V89" s="55"/>
      <c r="W89" s="55"/>
      <c r="X89" s="55">
        <f t="shared" si="12"/>
        <v>11</v>
      </c>
      <c r="Y89" s="55">
        <v>11</v>
      </c>
      <c r="Z89" s="55"/>
      <c r="AB89" s="55">
        <v>2017</v>
      </c>
      <c r="AC89" s="55" t="s">
        <v>1600</v>
      </c>
      <c r="AD89" s="55" t="s">
        <v>1601</v>
      </c>
      <c r="AE89" s="55"/>
      <c r="AF89" s="55"/>
      <c r="AG89" s="55">
        <f t="shared" si="13"/>
        <v>25</v>
      </c>
      <c r="AH89" s="55">
        <v>25</v>
      </c>
      <c r="AI89" s="55"/>
      <c r="AK89" s="55">
        <v>2018</v>
      </c>
      <c r="AL89" s="55" t="s">
        <v>976</v>
      </c>
      <c r="AM89" s="55"/>
      <c r="AN89" s="55"/>
      <c r="AO89" s="55"/>
      <c r="AP89" s="55">
        <f t="shared" si="9"/>
        <v>1535</v>
      </c>
      <c r="AQ89" s="55">
        <v>1350</v>
      </c>
      <c r="AR89" s="55">
        <v>185</v>
      </c>
      <c r="AT89" s="55">
        <v>2019</v>
      </c>
      <c r="AU89" s="55" t="s">
        <v>1602</v>
      </c>
      <c r="AV89" s="55"/>
      <c r="AW89" s="55"/>
      <c r="AX89" s="55"/>
      <c r="AY89" s="55">
        <f t="shared" si="14"/>
        <v>120</v>
      </c>
      <c r="AZ89" s="55">
        <v>26</v>
      </c>
      <c r="BA89" s="55">
        <v>94</v>
      </c>
      <c r="BC89" s="55">
        <v>2020</v>
      </c>
      <c r="BD89" s="55" t="s">
        <v>1603</v>
      </c>
      <c r="BE89" s="55"/>
      <c r="BF89" s="55"/>
      <c r="BG89" s="55"/>
      <c r="BH89" s="55">
        <f t="shared" si="15"/>
        <v>10</v>
      </c>
      <c r="BI89" s="55">
        <v>6</v>
      </c>
      <c r="BJ89" s="55">
        <v>4</v>
      </c>
      <c r="BM89" s="2">
        <v>2411167</v>
      </c>
      <c r="BN89" s="2">
        <v>1869777</v>
      </c>
    </row>
    <row r="90" spans="1:66">
      <c r="A90" s="55">
        <v>2014</v>
      </c>
      <c r="B90" s="55" t="s">
        <v>1604</v>
      </c>
      <c r="C90" s="55"/>
      <c r="D90" s="55"/>
      <c r="E90" s="55"/>
      <c r="F90" s="55">
        <f t="shared" si="10"/>
        <v>8582</v>
      </c>
      <c r="G90" s="55">
        <v>6279</v>
      </c>
      <c r="H90" s="55">
        <v>2303</v>
      </c>
      <c r="J90" s="55">
        <v>2015</v>
      </c>
      <c r="K90" s="55" t="s">
        <v>1246</v>
      </c>
      <c r="L90" s="55"/>
      <c r="M90" s="55"/>
      <c r="N90" s="55"/>
      <c r="O90" s="55">
        <f t="shared" si="11"/>
        <v>10</v>
      </c>
      <c r="P90" s="55">
        <v>4</v>
      </c>
      <c r="Q90" s="55">
        <v>6</v>
      </c>
      <c r="S90" s="55">
        <v>2016</v>
      </c>
      <c r="T90" s="55" t="s">
        <v>1605</v>
      </c>
      <c r="U90" s="55"/>
      <c r="V90" s="55"/>
      <c r="W90" s="55"/>
      <c r="X90" s="55">
        <f t="shared" si="12"/>
        <v>23</v>
      </c>
      <c r="Y90" s="55">
        <v>17</v>
      </c>
      <c r="Z90" s="55">
        <v>6</v>
      </c>
      <c r="AB90" s="55">
        <v>2017</v>
      </c>
      <c r="AC90" s="55" t="s">
        <v>178</v>
      </c>
      <c r="AD90" s="55"/>
      <c r="AE90" s="55"/>
      <c r="AF90" s="55"/>
      <c r="AG90" s="55">
        <f t="shared" si="13"/>
        <v>15</v>
      </c>
      <c r="AH90" s="55">
        <v>10</v>
      </c>
      <c r="AI90" s="55">
        <v>5</v>
      </c>
      <c r="AK90" s="55">
        <v>2018</v>
      </c>
      <c r="AL90" s="55" t="s">
        <v>1606</v>
      </c>
      <c r="AM90" s="55"/>
      <c r="AN90" s="55"/>
      <c r="AO90" s="55"/>
      <c r="AP90" s="55">
        <f t="shared" si="9"/>
        <v>2115</v>
      </c>
      <c r="AQ90" s="55">
        <f>SUM(AR90:AT90)</f>
        <v>2067</v>
      </c>
      <c r="AR90" s="55">
        <v>48</v>
      </c>
      <c r="AT90" s="55">
        <v>2019</v>
      </c>
      <c r="AU90" s="55" t="s">
        <v>1607</v>
      </c>
      <c r="AV90" s="55" t="s">
        <v>1608</v>
      </c>
      <c r="AW90" s="55"/>
      <c r="AX90" s="12" t="s">
        <v>914</v>
      </c>
      <c r="AY90" s="55">
        <f t="shared" si="14"/>
        <v>45</v>
      </c>
      <c r="AZ90" s="55"/>
      <c r="BA90" s="55">
        <v>45</v>
      </c>
      <c r="BC90" s="55">
        <v>2020</v>
      </c>
      <c r="BD90" s="55" t="s">
        <v>1609</v>
      </c>
      <c r="BE90" s="55" t="s">
        <v>1432</v>
      </c>
      <c r="BF90" s="55"/>
      <c r="BG90" s="55" t="s">
        <v>914</v>
      </c>
      <c r="BH90" s="55">
        <f t="shared" si="15"/>
        <v>15</v>
      </c>
      <c r="BI90" s="55"/>
      <c r="BJ90" s="55">
        <v>15</v>
      </c>
      <c r="BM90" s="2">
        <v>224588</v>
      </c>
      <c r="BN90" s="2">
        <v>162862</v>
      </c>
    </row>
    <row r="91" spans="1:66">
      <c r="A91" s="55">
        <v>2014</v>
      </c>
      <c r="B91" s="55" t="s">
        <v>318</v>
      </c>
      <c r="C91" s="55"/>
      <c r="D91" s="55"/>
      <c r="E91" s="55"/>
      <c r="F91" s="55">
        <f t="shared" si="10"/>
        <v>169</v>
      </c>
      <c r="G91" s="55">
        <v>87</v>
      </c>
      <c r="H91" s="55">
        <v>82</v>
      </c>
      <c r="J91" s="55">
        <v>2015</v>
      </c>
      <c r="K91" s="55" t="s">
        <v>1284</v>
      </c>
      <c r="L91" s="55"/>
      <c r="M91" s="55"/>
      <c r="N91" s="55"/>
      <c r="O91" s="55">
        <f t="shared" si="11"/>
        <v>125</v>
      </c>
      <c r="P91" s="55">
        <v>116</v>
      </c>
      <c r="Q91" s="55">
        <v>9</v>
      </c>
      <c r="S91" s="55">
        <v>2016</v>
      </c>
      <c r="T91" s="55" t="s">
        <v>1610</v>
      </c>
      <c r="U91" s="55" t="s">
        <v>1611</v>
      </c>
      <c r="V91" s="55"/>
      <c r="W91" s="55"/>
      <c r="X91" s="55">
        <f t="shared" si="12"/>
        <v>81</v>
      </c>
      <c r="Y91" s="55">
        <v>81</v>
      </c>
      <c r="Z91" s="55"/>
      <c r="AB91" s="55">
        <v>2017</v>
      </c>
      <c r="AC91" s="55" t="s">
        <v>812</v>
      </c>
      <c r="AD91" s="55"/>
      <c r="AE91" s="55"/>
      <c r="AF91" s="55"/>
      <c r="AG91" s="55">
        <f t="shared" si="13"/>
        <v>1970</v>
      </c>
      <c r="AH91" s="55">
        <v>999</v>
      </c>
      <c r="AI91" s="55">
        <v>971</v>
      </c>
      <c r="AK91" s="55">
        <v>2018</v>
      </c>
      <c r="AL91" s="55" t="s">
        <v>1612</v>
      </c>
      <c r="AM91" s="55" t="s">
        <v>1613</v>
      </c>
      <c r="AN91" s="55"/>
      <c r="AO91" s="55"/>
      <c r="AP91" s="55">
        <f t="shared" ref="AP91:AP92" si="16">SUM(AQ91:AR91)</f>
        <v>132</v>
      </c>
      <c r="AQ91" s="55">
        <v>132</v>
      </c>
      <c r="AR91" s="55"/>
      <c r="AT91" s="55">
        <v>2019</v>
      </c>
      <c r="AU91" s="55" t="s">
        <v>1276</v>
      </c>
      <c r="AV91" s="55"/>
      <c r="AW91" s="55"/>
      <c r="AX91" s="55"/>
      <c r="AY91" s="55">
        <f t="shared" si="14"/>
        <v>14</v>
      </c>
      <c r="AZ91" s="55">
        <v>11</v>
      </c>
      <c r="BA91" s="55">
        <v>3</v>
      </c>
      <c r="BC91" s="55">
        <v>2020</v>
      </c>
      <c r="BD91" s="55" t="s">
        <v>1614</v>
      </c>
      <c r="BE91" s="55"/>
      <c r="BF91" s="55"/>
      <c r="BG91" s="55"/>
      <c r="BH91" s="55">
        <f t="shared" si="15"/>
        <v>18</v>
      </c>
      <c r="BI91" s="55">
        <v>12</v>
      </c>
      <c r="BJ91" s="55">
        <v>6</v>
      </c>
      <c r="BM91" s="2">
        <f>SUM(BM86:BM90)</f>
        <v>2759203</v>
      </c>
      <c r="BN91" s="2">
        <f>SUM(BN86:BN90)</f>
        <v>2106367</v>
      </c>
    </row>
    <row r="92" spans="1:66">
      <c r="A92" s="55">
        <v>2014</v>
      </c>
      <c r="B92" s="55" t="s">
        <v>1615</v>
      </c>
      <c r="C92" s="55" t="s">
        <v>1616</v>
      </c>
      <c r="D92" s="55"/>
      <c r="E92" s="55"/>
      <c r="F92" s="55">
        <f t="shared" si="10"/>
        <v>58</v>
      </c>
      <c r="G92" s="55">
        <v>58</v>
      </c>
      <c r="H92" s="55"/>
      <c r="J92" s="55">
        <v>2015</v>
      </c>
      <c r="K92" s="55" t="s">
        <v>1617</v>
      </c>
      <c r="L92" s="55"/>
      <c r="M92" s="55"/>
      <c r="N92" s="55"/>
      <c r="O92" s="55">
        <f t="shared" si="11"/>
        <v>195</v>
      </c>
      <c r="P92" s="55">
        <v>86</v>
      </c>
      <c r="Q92" s="55">
        <v>109</v>
      </c>
      <c r="S92" s="12">
        <v>2016</v>
      </c>
      <c r="T92" s="12" t="s">
        <v>1618</v>
      </c>
      <c r="U92" s="12" t="s">
        <v>1619</v>
      </c>
      <c r="V92" s="12" t="s">
        <v>914</v>
      </c>
      <c r="W92" s="12"/>
      <c r="X92" s="12">
        <f t="shared" si="12"/>
        <v>38</v>
      </c>
      <c r="Y92" s="12"/>
      <c r="Z92" s="12">
        <v>38</v>
      </c>
      <c r="AA92" s="49"/>
      <c r="AB92" s="55">
        <v>2017</v>
      </c>
      <c r="AC92" s="55" t="s">
        <v>1076</v>
      </c>
      <c r="AD92" s="55"/>
      <c r="AE92" s="55"/>
      <c r="AF92" s="55"/>
      <c r="AG92" s="55">
        <f t="shared" si="13"/>
        <v>307</v>
      </c>
      <c r="AH92" s="55">
        <v>147</v>
      </c>
      <c r="AI92" s="55">
        <v>160</v>
      </c>
      <c r="AK92" s="55">
        <v>2018</v>
      </c>
      <c r="AL92" s="55" t="s">
        <v>669</v>
      </c>
      <c r="AM92" s="55"/>
      <c r="AN92" s="55"/>
      <c r="AO92" s="55"/>
      <c r="AP92" s="55">
        <f t="shared" si="16"/>
        <v>21</v>
      </c>
      <c r="AQ92" s="55">
        <v>11</v>
      </c>
      <c r="AR92" s="55">
        <v>10</v>
      </c>
      <c r="AT92" s="55">
        <v>2019</v>
      </c>
      <c r="AU92" s="55" t="s">
        <v>1620</v>
      </c>
      <c r="AV92" s="55"/>
      <c r="AW92" s="55"/>
      <c r="AX92" s="55"/>
      <c r="AY92" s="55">
        <f t="shared" si="14"/>
        <v>96</v>
      </c>
      <c r="AZ92" s="55">
        <v>48</v>
      </c>
      <c r="BA92" s="55">
        <v>48</v>
      </c>
      <c r="BC92" s="55">
        <v>2020</v>
      </c>
      <c r="BD92" s="55" t="s">
        <v>1621</v>
      </c>
      <c r="BE92" s="55"/>
      <c r="BF92" s="55"/>
      <c r="BG92" s="55"/>
      <c r="BH92" s="55">
        <f t="shared" si="15"/>
        <v>28</v>
      </c>
      <c r="BI92" s="55">
        <v>28</v>
      </c>
      <c r="BJ92" s="55"/>
      <c r="BM92" s="46">
        <v>2759203</v>
      </c>
      <c r="BN92" s="2">
        <f>BN91/BM91*100</f>
        <v>76.339689395814659</v>
      </c>
    </row>
    <row r="93" spans="1:66">
      <c r="A93" s="55">
        <v>2014</v>
      </c>
      <c r="B93" s="55" t="s">
        <v>1622</v>
      </c>
      <c r="C93" s="55" t="s">
        <v>1085</v>
      </c>
      <c r="D93" s="55"/>
      <c r="E93" s="55"/>
      <c r="F93" s="55">
        <f t="shared" si="10"/>
        <v>99</v>
      </c>
      <c r="G93" s="55">
        <v>99</v>
      </c>
      <c r="H93" s="55"/>
      <c r="J93" s="55">
        <v>2015</v>
      </c>
      <c r="K93" s="55" t="s">
        <v>1623</v>
      </c>
      <c r="L93" s="55"/>
      <c r="M93" s="55"/>
      <c r="N93" s="55"/>
      <c r="O93" s="55">
        <f t="shared" si="11"/>
        <v>20</v>
      </c>
      <c r="P93" s="55">
        <v>10</v>
      </c>
      <c r="Q93" s="55">
        <v>10</v>
      </c>
      <c r="S93" s="55">
        <v>2016</v>
      </c>
      <c r="T93" s="55" t="s">
        <v>1624</v>
      </c>
      <c r="U93" s="55"/>
      <c r="V93" s="55"/>
      <c r="W93" s="55"/>
      <c r="X93" s="55">
        <f t="shared" si="12"/>
        <v>24</v>
      </c>
      <c r="Y93" s="55">
        <v>19</v>
      </c>
      <c r="Z93" s="55">
        <v>5</v>
      </c>
      <c r="AB93" s="55">
        <v>2017</v>
      </c>
      <c r="AC93" s="55" t="s">
        <v>1625</v>
      </c>
      <c r="AD93" s="55"/>
      <c r="AE93" s="55"/>
      <c r="AF93" s="55"/>
      <c r="AG93" s="55">
        <f t="shared" si="13"/>
        <v>333</v>
      </c>
      <c r="AH93" s="55">
        <v>169</v>
      </c>
      <c r="AI93" s="55">
        <v>164</v>
      </c>
      <c r="AK93" s="55">
        <v>2018</v>
      </c>
      <c r="AL93" s="55" t="s">
        <v>1626</v>
      </c>
      <c r="AM93" s="55"/>
      <c r="AN93" s="55"/>
      <c r="AO93" s="55"/>
      <c r="AP93" s="55">
        <f t="shared" ref="AP93" si="17">SUM(AQ93:AR93)</f>
        <v>31</v>
      </c>
      <c r="AQ93" s="55">
        <v>16</v>
      </c>
      <c r="AR93" s="55">
        <v>15</v>
      </c>
      <c r="AT93" s="55">
        <v>2019</v>
      </c>
      <c r="AU93" s="55" t="s">
        <v>1627</v>
      </c>
      <c r="AV93" s="55"/>
      <c r="AW93" s="55"/>
      <c r="AX93" s="55"/>
      <c r="AY93" s="55">
        <f t="shared" si="14"/>
        <v>35</v>
      </c>
      <c r="AZ93" s="55">
        <v>19</v>
      </c>
      <c r="BA93" s="55">
        <v>16</v>
      </c>
      <c r="BC93" s="55">
        <v>2020</v>
      </c>
      <c r="BD93" s="55" t="s">
        <v>1628</v>
      </c>
      <c r="BE93" s="55"/>
      <c r="BF93" s="55"/>
      <c r="BG93" s="55"/>
      <c r="BH93" s="55">
        <f t="shared" si="15"/>
        <v>68</v>
      </c>
      <c r="BI93" s="55">
        <v>7</v>
      </c>
      <c r="BJ93" s="55">
        <v>61</v>
      </c>
    </row>
    <row r="94" spans="1:66">
      <c r="A94" s="55">
        <v>2014</v>
      </c>
      <c r="B94" s="55" t="s">
        <v>1629</v>
      </c>
      <c r="C94" s="55" t="s">
        <v>28</v>
      </c>
      <c r="D94" s="55"/>
      <c r="E94" s="55"/>
      <c r="F94" s="55">
        <f t="shared" si="10"/>
        <v>18</v>
      </c>
      <c r="G94" s="55">
        <v>18</v>
      </c>
      <c r="H94" s="55"/>
      <c r="J94" s="55">
        <v>2015</v>
      </c>
      <c r="K94" s="55" t="s">
        <v>1630</v>
      </c>
      <c r="L94" s="55"/>
      <c r="M94" s="55"/>
      <c r="N94" s="55"/>
      <c r="O94" s="55">
        <f t="shared" si="11"/>
        <v>20</v>
      </c>
      <c r="P94" s="55">
        <v>9</v>
      </c>
      <c r="Q94" s="55">
        <v>11</v>
      </c>
      <c r="S94" s="55">
        <v>2016</v>
      </c>
      <c r="T94" s="55" t="s">
        <v>1631</v>
      </c>
      <c r="U94" s="55" t="s">
        <v>199</v>
      </c>
      <c r="V94" s="55"/>
      <c r="W94" s="55"/>
      <c r="X94" s="55">
        <f t="shared" si="12"/>
        <v>9</v>
      </c>
      <c r="Y94" s="55">
        <v>9</v>
      </c>
      <c r="Z94" s="55"/>
      <c r="AB94" s="55">
        <v>2017</v>
      </c>
      <c r="AC94" s="55" t="s">
        <v>791</v>
      </c>
      <c r="AD94" s="55"/>
      <c r="AE94" s="55"/>
      <c r="AF94" s="55"/>
      <c r="AG94" s="55">
        <f t="shared" si="13"/>
        <v>224</v>
      </c>
      <c r="AH94" s="55">
        <v>98</v>
      </c>
      <c r="AI94" s="55">
        <v>126</v>
      </c>
      <c r="AK94" s="55">
        <v>2018</v>
      </c>
      <c r="AL94" s="55" t="s">
        <v>668</v>
      </c>
      <c r="AM94" s="55"/>
      <c r="AN94" s="55"/>
      <c r="AO94" s="55"/>
      <c r="AP94" s="55">
        <f t="shared" ref="AP94:AP109" si="18">SUM(AQ94:AR94)</f>
        <v>396</v>
      </c>
      <c r="AQ94" s="55">
        <v>182</v>
      </c>
      <c r="AR94" s="55">
        <v>214</v>
      </c>
      <c r="AT94" s="55">
        <v>2019</v>
      </c>
      <c r="AU94" s="55" t="s">
        <v>1632</v>
      </c>
      <c r="AV94" s="55"/>
      <c r="AW94" s="55"/>
      <c r="AX94" s="55"/>
      <c r="AY94" s="55">
        <f t="shared" si="14"/>
        <v>25</v>
      </c>
      <c r="AZ94" s="55">
        <v>13</v>
      </c>
      <c r="BA94" s="55">
        <v>12</v>
      </c>
      <c r="BC94" s="55">
        <v>2020</v>
      </c>
      <c r="BD94" s="55" t="s">
        <v>1418</v>
      </c>
      <c r="BE94" s="55"/>
      <c r="BF94" s="55"/>
      <c r="BG94" s="55"/>
      <c r="BH94" s="55">
        <f t="shared" si="15"/>
        <v>94</v>
      </c>
      <c r="BI94" s="55">
        <v>47</v>
      </c>
      <c r="BJ94" s="55">
        <v>47</v>
      </c>
    </row>
    <row r="95" spans="1:66">
      <c r="A95" s="12">
        <v>2014</v>
      </c>
      <c r="B95" s="12" t="s">
        <v>1633</v>
      </c>
      <c r="C95" s="12" t="s">
        <v>1634</v>
      </c>
      <c r="D95" s="12" t="s">
        <v>914</v>
      </c>
      <c r="E95" s="12"/>
      <c r="F95" s="12">
        <f t="shared" si="10"/>
        <v>76</v>
      </c>
      <c r="G95" s="12"/>
      <c r="H95" s="12">
        <v>76</v>
      </c>
      <c r="I95" s="49"/>
      <c r="J95" s="55">
        <v>2015</v>
      </c>
      <c r="K95" s="55" t="s">
        <v>818</v>
      </c>
      <c r="L95" s="55"/>
      <c r="M95" s="55"/>
      <c r="N95" s="55"/>
      <c r="O95" s="55">
        <f t="shared" si="11"/>
        <v>20</v>
      </c>
      <c r="P95" s="55">
        <v>9</v>
      </c>
      <c r="Q95" s="55">
        <v>11</v>
      </c>
      <c r="S95" s="55">
        <v>2016</v>
      </c>
      <c r="T95" s="55" t="s">
        <v>1635</v>
      </c>
      <c r="U95" s="55"/>
      <c r="V95" s="55"/>
      <c r="W95" s="55"/>
      <c r="X95" s="55">
        <f t="shared" si="12"/>
        <v>12</v>
      </c>
      <c r="Y95" s="55">
        <v>11</v>
      </c>
      <c r="Z95" s="55">
        <v>1</v>
      </c>
      <c r="AB95" s="55">
        <v>2017</v>
      </c>
      <c r="AC95" s="55" t="s">
        <v>1636</v>
      </c>
      <c r="AD95" s="55" t="s">
        <v>1637</v>
      </c>
      <c r="AE95" s="55"/>
      <c r="AF95" s="55"/>
      <c r="AG95" s="55">
        <f t="shared" si="13"/>
        <v>124</v>
      </c>
      <c r="AH95" s="55">
        <v>124</v>
      </c>
      <c r="AI95" s="55"/>
      <c r="AK95" s="55">
        <v>2018</v>
      </c>
      <c r="AL95" s="55" t="s">
        <v>230</v>
      </c>
      <c r="AM95" s="55"/>
      <c r="AN95" s="55"/>
      <c r="AO95" s="55"/>
      <c r="AP95" s="55">
        <f t="shared" si="18"/>
        <v>2338</v>
      </c>
      <c r="AQ95" s="55">
        <v>1141</v>
      </c>
      <c r="AR95" s="55">
        <v>1197</v>
      </c>
      <c r="AT95" s="55">
        <v>2019</v>
      </c>
      <c r="AU95" s="55" t="s">
        <v>1638</v>
      </c>
      <c r="AV95" s="55"/>
      <c r="AW95" s="55"/>
      <c r="AX95" s="55"/>
      <c r="AY95" s="55">
        <f t="shared" si="14"/>
        <v>13</v>
      </c>
      <c r="AZ95" s="55">
        <v>6</v>
      </c>
      <c r="BA95" s="55">
        <v>7</v>
      </c>
      <c r="BC95" s="55">
        <v>2020</v>
      </c>
      <c r="BD95" s="55" t="s">
        <v>1639</v>
      </c>
      <c r="BE95" s="55"/>
      <c r="BF95" s="55"/>
      <c r="BG95" s="55"/>
      <c r="BH95" s="55">
        <f t="shared" si="15"/>
        <v>38</v>
      </c>
      <c r="BI95" s="55">
        <v>38</v>
      </c>
      <c r="BJ95" s="55"/>
    </row>
    <row r="96" spans="1:66">
      <c r="A96" s="55">
        <v>2014</v>
      </c>
      <c r="B96" s="55" t="s">
        <v>1004</v>
      </c>
      <c r="C96" s="55"/>
      <c r="D96" s="55"/>
      <c r="E96" s="55"/>
      <c r="F96" s="55">
        <f t="shared" si="10"/>
        <v>27</v>
      </c>
      <c r="G96" s="55">
        <v>14</v>
      </c>
      <c r="H96" s="55">
        <v>13</v>
      </c>
      <c r="J96" s="55">
        <v>2015</v>
      </c>
      <c r="K96" s="55" t="s">
        <v>1640</v>
      </c>
      <c r="L96" s="55"/>
      <c r="M96" s="55"/>
      <c r="N96" s="55"/>
      <c r="O96" s="55">
        <f t="shared" si="11"/>
        <v>20</v>
      </c>
      <c r="P96" s="55">
        <v>15</v>
      </c>
      <c r="Q96" s="55">
        <v>5</v>
      </c>
      <c r="S96" s="55">
        <v>2016</v>
      </c>
      <c r="T96" s="55" t="s">
        <v>1641</v>
      </c>
      <c r="U96" s="55" t="s">
        <v>1642</v>
      </c>
      <c r="V96" s="55"/>
      <c r="W96" s="12" t="s">
        <v>914</v>
      </c>
      <c r="X96" s="55">
        <f t="shared" si="12"/>
        <v>3807</v>
      </c>
      <c r="Y96" s="55"/>
      <c r="Z96" s="55">
        <v>3807</v>
      </c>
      <c r="AB96" s="55">
        <v>2017</v>
      </c>
      <c r="AC96" s="55" t="s">
        <v>324</v>
      </c>
      <c r="AD96" s="55" t="s">
        <v>246</v>
      </c>
      <c r="AE96" s="55"/>
      <c r="AF96" s="55"/>
      <c r="AG96" s="55">
        <f t="shared" si="13"/>
        <v>15</v>
      </c>
      <c r="AH96" s="55">
        <v>15</v>
      </c>
      <c r="AI96" s="55"/>
      <c r="AK96" s="55">
        <v>2018</v>
      </c>
      <c r="AL96" s="55" t="s">
        <v>1643</v>
      </c>
      <c r="AM96" s="55"/>
      <c r="AN96" s="55"/>
      <c r="AO96" s="55"/>
      <c r="AP96" s="55">
        <f t="shared" si="18"/>
        <v>5874</v>
      </c>
      <c r="AQ96" s="55">
        <v>2679</v>
      </c>
      <c r="AR96" s="55">
        <v>3195</v>
      </c>
      <c r="AT96" s="55">
        <v>2019</v>
      </c>
      <c r="AU96" s="55" t="s">
        <v>1644</v>
      </c>
      <c r="AV96" s="55" t="s">
        <v>1645</v>
      </c>
      <c r="AW96" s="55"/>
      <c r="AX96" s="55"/>
      <c r="AY96" s="55">
        <f t="shared" si="14"/>
        <v>28</v>
      </c>
      <c r="AZ96" s="55"/>
      <c r="BA96" s="55">
        <v>28</v>
      </c>
      <c r="BC96" s="55">
        <v>2020</v>
      </c>
      <c r="BD96" s="55" t="s">
        <v>1646</v>
      </c>
      <c r="BE96" s="55"/>
      <c r="BF96" s="55"/>
      <c r="BG96" s="55"/>
      <c r="BH96" s="55">
        <f t="shared" si="15"/>
        <v>11</v>
      </c>
      <c r="BI96" s="55">
        <v>11</v>
      </c>
      <c r="BJ96" s="55"/>
    </row>
    <row r="97" spans="1:62">
      <c r="A97" s="55">
        <v>2014</v>
      </c>
      <c r="B97" s="55" t="s">
        <v>550</v>
      </c>
      <c r="C97" s="55"/>
      <c r="D97" s="55"/>
      <c r="E97" s="55"/>
      <c r="F97" s="55">
        <f t="shared" si="10"/>
        <v>153402</v>
      </c>
      <c r="G97" s="55">
        <v>73147</v>
      </c>
      <c r="H97" s="55">
        <v>80255</v>
      </c>
      <c r="J97" s="55">
        <v>2015</v>
      </c>
      <c r="K97" s="55" t="s">
        <v>1647</v>
      </c>
      <c r="L97" s="55"/>
      <c r="M97" s="55"/>
      <c r="N97" s="55"/>
      <c r="O97" s="55">
        <f t="shared" si="11"/>
        <v>26</v>
      </c>
      <c r="P97" s="55">
        <v>11</v>
      </c>
      <c r="Q97" s="55">
        <v>15</v>
      </c>
      <c r="S97" s="55">
        <v>2016</v>
      </c>
      <c r="T97" s="55" t="s">
        <v>1648</v>
      </c>
      <c r="U97" s="55"/>
      <c r="V97" s="55"/>
      <c r="W97" s="55"/>
      <c r="X97" s="55">
        <f t="shared" si="12"/>
        <v>12232</v>
      </c>
      <c r="Y97" s="55">
        <v>9811</v>
      </c>
      <c r="Z97" s="55">
        <v>2421</v>
      </c>
      <c r="AB97" s="55">
        <v>2017</v>
      </c>
      <c r="AC97" s="55" t="s">
        <v>1649</v>
      </c>
      <c r="AD97" s="55"/>
      <c r="AE97" s="55"/>
      <c r="AF97" s="55"/>
      <c r="AG97" s="55">
        <f t="shared" si="13"/>
        <v>61</v>
      </c>
      <c r="AH97" s="55">
        <v>33</v>
      </c>
      <c r="AI97" s="55">
        <v>28</v>
      </c>
      <c r="AK97" s="55">
        <v>2018</v>
      </c>
      <c r="AL97" s="55" t="s">
        <v>1217</v>
      </c>
      <c r="AM97" s="55"/>
      <c r="AN97" s="55"/>
      <c r="AO97" s="55"/>
      <c r="AP97" s="55">
        <f t="shared" si="18"/>
        <v>76</v>
      </c>
      <c r="AQ97" s="55">
        <v>23</v>
      </c>
      <c r="AR97" s="55">
        <v>53</v>
      </c>
      <c r="AT97" s="55">
        <v>2019</v>
      </c>
      <c r="AU97" s="55" t="s">
        <v>1650</v>
      </c>
      <c r="AV97" s="55"/>
      <c r="AW97" s="55"/>
      <c r="AX97" s="55"/>
      <c r="AY97" s="55">
        <f t="shared" si="14"/>
        <v>10</v>
      </c>
      <c r="AZ97" s="55">
        <v>6</v>
      </c>
      <c r="BA97" s="55">
        <v>4</v>
      </c>
      <c r="BC97" s="55">
        <v>2020</v>
      </c>
      <c r="BD97" s="55" t="s">
        <v>919</v>
      </c>
      <c r="BE97" s="55"/>
      <c r="BF97" s="55"/>
      <c r="BG97" s="55"/>
      <c r="BH97" s="55">
        <f t="shared" si="15"/>
        <v>16</v>
      </c>
      <c r="BI97" s="55">
        <v>9</v>
      </c>
      <c r="BJ97" s="55">
        <v>7</v>
      </c>
    </row>
    <row r="98" spans="1:62">
      <c r="A98" s="55">
        <v>2014</v>
      </c>
      <c r="B98" s="55" t="s">
        <v>550</v>
      </c>
      <c r="C98" s="55"/>
      <c r="D98" s="55"/>
      <c r="E98" s="55"/>
      <c r="F98" s="55">
        <f t="shared" si="10"/>
        <v>2160</v>
      </c>
      <c r="G98" s="55">
        <v>1095</v>
      </c>
      <c r="H98" s="55">
        <v>1065</v>
      </c>
      <c r="J98" s="55">
        <v>2015</v>
      </c>
      <c r="K98" s="55" t="s">
        <v>1651</v>
      </c>
      <c r="L98" s="55" t="s">
        <v>257</v>
      </c>
      <c r="M98" s="55"/>
      <c r="N98" s="55"/>
      <c r="O98" s="55">
        <f>SUM(P98:Q98)</f>
        <v>23</v>
      </c>
      <c r="P98" s="55">
        <v>23</v>
      </c>
      <c r="Q98" s="55"/>
      <c r="S98" s="55">
        <v>2016</v>
      </c>
      <c r="T98" s="55" t="s">
        <v>1652</v>
      </c>
      <c r="U98" s="55"/>
      <c r="V98" s="55"/>
      <c r="W98" s="55"/>
      <c r="X98" s="55">
        <f t="shared" si="12"/>
        <v>3865</v>
      </c>
      <c r="Y98" s="55">
        <v>1859</v>
      </c>
      <c r="Z98" s="55">
        <v>2006</v>
      </c>
      <c r="AB98" s="55">
        <v>2017</v>
      </c>
      <c r="AC98" s="55" t="s">
        <v>203</v>
      </c>
      <c r="AD98" s="55" t="s">
        <v>1653</v>
      </c>
      <c r="AE98" s="55"/>
      <c r="AF98" s="55"/>
      <c r="AG98" s="55">
        <f t="shared" si="13"/>
        <v>15</v>
      </c>
      <c r="AH98" s="55"/>
      <c r="AI98" s="55">
        <v>15</v>
      </c>
      <c r="AK98" s="55">
        <v>2018</v>
      </c>
      <c r="AL98" s="55" t="s">
        <v>1025</v>
      </c>
      <c r="AM98" s="55"/>
      <c r="AN98" s="55"/>
      <c r="AO98" s="55"/>
      <c r="AP98" s="55">
        <f t="shared" si="18"/>
        <v>2201</v>
      </c>
      <c r="AQ98" s="55">
        <f>SUM(AR98:AT98)</f>
        <v>2110</v>
      </c>
      <c r="AR98" s="55">
        <v>91</v>
      </c>
      <c r="AT98" s="55">
        <v>2019</v>
      </c>
      <c r="AU98" s="55" t="s">
        <v>1654</v>
      </c>
      <c r="AV98" s="55" t="s">
        <v>1655</v>
      </c>
      <c r="AW98" s="55"/>
      <c r="AX98" s="55"/>
      <c r="AY98" s="55">
        <f t="shared" si="14"/>
        <v>70</v>
      </c>
      <c r="AZ98" s="55">
        <v>70</v>
      </c>
      <c r="BA98" s="55"/>
      <c r="BC98" s="55">
        <v>2020</v>
      </c>
      <c r="BD98" s="55" t="s">
        <v>1656</v>
      </c>
      <c r="BE98" s="55"/>
      <c r="BF98" s="55"/>
      <c r="BG98" s="55"/>
      <c r="BH98" s="55">
        <f t="shared" si="15"/>
        <v>20</v>
      </c>
      <c r="BI98" s="55">
        <v>11</v>
      </c>
      <c r="BJ98" s="55">
        <v>9</v>
      </c>
    </row>
    <row r="99" spans="1:62">
      <c r="A99" s="55">
        <v>2014</v>
      </c>
      <c r="B99" s="55" t="s">
        <v>1657</v>
      </c>
      <c r="C99" s="55"/>
      <c r="D99" s="55"/>
      <c r="E99" s="55"/>
      <c r="F99" s="55">
        <f t="shared" si="10"/>
        <v>16596</v>
      </c>
      <c r="G99" s="55">
        <v>7063</v>
      </c>
      <c r="H99" s="55">
        <v>9533</v>
      </c>
      <c r="J99" s="55">
        <v>2015</v>
      </c>
      <c r="K99" s="55" t="s">
        <v>1658</v>
      </c>
      <c r="L99" s="55" t="s">
        <v>257</v>
      </c>
      <c r="M99" s="55"/>
      <c r="N99" s="55"/>
      <c r="O99" s="55">
        <f t="shared" ref="O99:O162" si="19">SUM(P99:Q99)</f>
        <v>16</v>
      </c>
      <c r="P99" s="55">
        <v>16</v>
      </c>
      <c r="Q99" s="55"/>
      <c r="S99" s="55">
        <v>2016</v>
      </c>
      <c r="T99" s="55" t="s">
        <v>1139</v>
      </c>
      <c r="U99" s="55"/>
      <c r="V99" s="55"/>
      <c r="W99" s="55"/>
      <c r="X99" s="55">
        <f t="shared" si="12"/>
        <v>34</v>
      </c>
      <c r="Y99" s="55">
        <v>14</v>
      </c>
      <c r="Z99" s="55">
        <v>20</v>
      </c>
      <c r="AB99" s="55">
        <v>2017</v>
      </c>
      <c r="AC99" s="55" t="s">
        <v>1659</v>
      </c>
      <c r="AD99" s="55" t="s">
        <v>1211</v>
      </c>
      <c r="AE99" s="55"/>
      <c r="AF99" s="55"/>
      <c r="AG99" s="55">
        <f t="shared" si="13"/>
        <v>9</v>
      </c>
      <c r="AH99" s="55">
        <v>9</v>
      </c>
      <c r="AI99" s="55"/>
      <c r="AK99" s="55">
        <v>2018</v>
      </c>
      <c r="AL99" s="55" t="s">
        <v>874</v>
      </c>
      <c r="AM99" s="55" t="s">
        <v>292</v>
      </c>
      <c r="AN99" s="55"/>
      <c r="AO99" s="55"/>
      <c r="AP99" s="55">
        <f t="shared" si="18"/>
        <v>13</v>
      </c>
      <c r="AQ99" s="55">
        <v>13</v>
      </c>
      <c r="AR99" s="55"/>
      <c r="AT99" s="12">
        <v>2019</v>
      </c>
      <c r="AU99" s="12" t="s">
        <v>1660</v>
      </c>
      <c r="AV99" s="12" t="s">
        <v>1661</v>
      </c>
      <c r="AW99" s="12" t="s">
        <v>914</v>
      </c>
      <c r="AX99" s="12"/>
      <c r="AY99" s="12">
        <f t="shared" si="14"/>
        <v>10</v>
      </c>
      <c r="AZ99" s="12"/>
      <c r="BA99" s="12">
        <v>10</v>
      </c>
      <c r="BB99" s="49"/>
      <c r="BC99" s="55">
        <v>2020</v>
      </c>
      <c r="BD99" s="55" t="s">
        <v>1662</v>
      </c>
      <c r="BE99" s="55"/>
      <c r="BF99" s="55"/>
      <c r="BG99" s="55"/>
      <c r="BH99" s="55">
        <f t="shared" si="15"/>
        <v>8</v>
      </c>
      <c r="BI99" s="55">
        <v>8</v>
      </c>
      <c r="BJ99" s="55"/>
    </row>
    <row r="100" spans="1:62">
      <c r="A100" s="55">
        <v>2014</v>
      </c>
      <c r="B100" s="55" t="s">
        <v>1663</v>
      </c>
      <c r="C100" s="55"/>
      <c r="D100" s="55"/>
      <c r="E100" s="55"/>
      <c r="F100" s="55">
        <f t="shared" si="10"/>
        <v>618</v>
      </c>
      <c r="G100" s="55">
        <v>159</v>
      </c>
      <c r="H100" s="55">
        <v>459</v>
      </c>
      <c r="J100" s="55">
        <v>2015</v>
      </c>
      <c r="K100" s="55" t="s">
        <v>1664</v>
      </c>
      <c r="L100" s="55"/>
      <c r="M100" s="55"/>
      <c r="N100" s="55"/>
      <c r="O100" s="55">
        <f t="shared" si="19"/>
        <v>19</v>
      </c>
      <c r="P100" s="55">
        <v>10</v>
      </c>
      <c r="Q100" s="55">
        <v>9</v>
      </c>
      <c r="S100" s="12">
        <v>2016</v>
      </c>
      <c r="T100" s="12" t="s">
        <v>1665</v>
      </c>
      <c r="U100" s="12" t="s">
        <v>1666</v>
      </c>
      <c r="V100" s="12" t="s">
        <v>914</v>
      </c>
      <c r="W100" s="12"/>
      <c r="X100" s="12">
        <f t="shared" si="12"/>
        <v>12</v>
      </c>
      <c r="Y100" s="12"/>
      <c r="Z100" s="12">
        <v>12</v>
      </c>
      <c r="AA100" s="49"/>
      <c r="AB100" s="55">
        <v>2017</v>
      </c>
      <c r="AC100" s="55" t="s">
        <v>1667</v>
      </c>
      <c r="AD100" s="55"/>
      <c r="AE100" s="55"/>
      <c r="AF100" s="55"/>
      <c r="AG100" s="55">
        <f t="shared" si="13"/>
        <v>26</v>
      </c>
      <c r="AH100" s="55">
        <v>22</v>
      </c>
      <c r="AI100" s="55">
        <v>4</v>
      </c>
      <c r="AK100" s="55">
        <v>2018</v>
      </c>
      <c r="AL100" s="55" t="s">
        <v>1668</v>
      </c>
      <c r="AM100" s="55" t="s">
        <v>31</v>
      </c>
      <c r="AN100" s="55"/>
      <c r="AO100" s="55"/>
      <c r="AP100" s="55">
        <f t="shared" si="18"/>
        <v>10</v>
      </c>
      <c r="AQ100" s="55">
        <v>10</v>
      </c>
      <c r="AR100" s="55"/>
      <c r="AT100" s="55">
        <v>2019</v>
      </c>
      <c r="AU100" s="55" t="s">
        <v>1669</v>
      </c>
      <c r="AV100" s="55" t="s">
        <v>1670</v>
      </c>
      <c r="AW100" s="55"/>
      <c r="AX100" s="55"/>
      <c r="AY100" s="55">
        <f t="shared" si="14"/>
        <v>17</v>
      </c>
      <c r="AZ100" s="55">
        <v>17</v>
      </c>
      <c r="BA100" s="55"/>
      <c r="BC100" s="55">
        <v>2020</v>
      </c>
      <c r="BD100" s="55" t="s">
        <v>919</v>
      </c>
      <c r="BE100" s="55"/>
      <c r="BF100" s="55"/>
      <c r="BG100" s="55"/>
      <c r="BH100" s="55">
        <f t="shared" si="15"/>
        <v>103</v>
      </c>
      <c r="BI100" s="55">
        <v>61</v>
      </c>
      <c r="BJ100" s="55">
        <v>42</v>
      </c>
    </row>
    <row r="101" spans="1:62">
      <c r="A101" s="55">
        <v>2014</v>
      </c>
      <c r="B101" s="55" t="s">
        <v>1671</v>
      </c>
      <c r="C101" s="55" t="s">
        <v>1672</v>
      </c>
      <c r="D101" s="55"/>
      <c r="E101" s="55"/>
      <c r="F101" s="55">
        <f t="shared" si="10"/>
        <v>20</v>
      </c>
      <c r="G101" s="55">
        <v>20</v>
      </c>
      <c r="H101" s="55"/>
      <c r="J101" s="55">
        <v>2015</v>
      </c>
      <c r="K101" s="55" t="s">
        <v>1673</v>
      </c>
      <c r="L101" s="55"/>
      <c r="M101" s="55"/>
      <c r="N101" s="55"/>
      <c r="O101" s="55">
        <f t="shared" si="19"/>
        <v>1134</v>
      </c>
      <c r="P101" s="55">
        <v>606</v>
      </c>
      <c r="Q101" s="55">
        <v>528</v>
      </c>
      <c r="S101" s="12">
        <v>2016</v>
      </c>
      <c r="T101" s="12" t="s">
        <v>1674</v>
      </c>
      <c r="U101" s="12" t="s">
        <v>1675</v>
      </c>
      <c r="V101" s="12" t="s">
        <v>914</v>
      </c>
      <c r="W101" s="12"/>
      <c r="X101" s="12">
        <f t="shared" si="12"/>
        <v>62</v>
      </c>
      <c r="Y101" s="12"/>
      <c r="Z101" s="12">
        <v>62</v>
      </c>
      <c r="AA101" s="49"/>
      <c r="AB101" s="55">
        <v>2017</v>
      </c>
      <c r="AC101" s="55" t="s">
        <v>1676</v>
      </c>
      <c r="AD101" s="55" t="s">
        <v>1677</v>
      </c>
      <c r="AE101" s="55"/>
      <c r="AF101" s="55"/>
      <c r="AG101" s="55">
        <f t="shared" si="13"/>
        <v>10</v>
      </c>
      <c r="AH101" s="55">
        <v>10</v>
      </c>
      <c r="AI101" s="55"/>
      <c r="AK101" s="55">
        <v>2018</v>
      </c>
      <c r="AL101" s="55" t="s">
        <v>715</v>
      </c>
      <c r="AM101" s="55"/>
      <c r="AN101" s="55"/>
      <c r="AO101" s="55"/>
      <c r="AP101" s="55">
        <f t="shared" si="18"/>
        <v>8</v>
      </c>
      <c r="AQ101" s="55">
        <v>6</v>
      </c>
      <c r="AR101" s="55">
        <v>2</v>
      </c>
      <c r="AT101" s="55">
        <v>2019</v>
      </c>
      <c r="AU101" s="55" t="s">
        <v>1678</v>
      </c>
      <c r="AV101" s="55"/>
      <c r="AW101" s="55"/>
      <c r="AX101" s="55"/>
      <c r="AY101" s="55">
        <f t="shared" si="14"/>
        <v>120</v>
      </c>
      <c r="AZ101" s="55">
        <v>63</v>
      </c>
      <c r="BA101" s="55">
        <v>57</v>
      </c>
      <c r="BC101" s="55">
        <v>2020</v>
      </c>
      <c r="BD101" s="55" t="s">
        <v>1679</v>
      </c>
      <c r="BE101" s="55"/>
      <c r="BF101" s="55"/>
      <c r="BG101" s="55"/>
      <c r="BH101" s="55">
        <f t="shared" si="15"/>
        <v>8</v>
      </c>
      <c r="BI101" s="55">
        <v>7</v>
      </c>
      <c r="BJ101" s="55">
        <v>1</v>
      </c>
    </row>
    <row r="102" spans="1:62">
      <c r="A102" s="55">
        <v>2014</v>
      </c>
      <c r="B102" s="55" t="s">
        <v>1680</v>
      </c>
      <c r="C102" s="55" t="s">
        <v>603</v>
      </c>
      <c r="D102" s="55"/>
      <c r="E102" s="55"/>
      <c r="F102" s="55">
        <f t="shared" si="10"/>
        <v>22</v>
      </c>
      <c r="G102" s="55">
        <v>22</v>
      </c>
      <c r="H102" s="55"/>
      <c r="J102" s="55">
        <v>2015</v>
      </c>
      <c r="K102" s="55" t="s">
        <v>1681</v>
      </c>
      <c r="L102" s="55"/>
      <c r="M102" s="55"/>
      <c r="N102" s="55"/>
      <c r="O102" s="55">
        <f t="shared" si="19"/>
        <v>1726</v>
      </c>
      <c r="P102" s="55">
        <v>859</v>
      </c>
      <c r="Q102" s="55">
        <v>867</v>
      </c>
      <c r="S102" s="55">
        <v>2016</v>
      </c>
      <c r="T102" s="55" t="s">
        <v>804</v>
      </c>
      <c r="U102" s="55"/>
      <c r="V102" s="55"/>
      <c r="W102" s="55"/>
      <c r="X102" s="55">
        <f t="shared" si="12"/>
        <v>12</v>
      </c>
      <c r="Y102" s="55">
        <v>11</v>
      </c>
      <c r="Z102" s="55">
        <v>1</v>
      </c>
      <c r="AB102" s="55">
        <v>2017</v>
      </c>
      <c r="AC102" s="55" t="s">
        <v>1682</v>
      </c>
      <c r="AD102" s="55"/>
      <c r="AE102" s="55"/>
      <c r="AF102" s="55"/>
      <c r="AG102" s="55">
        <f t="shared" si="13"/>
        <v>8</v>
      </c>
      <c r="AH102" s="55">
        <v>4</v>
      </c>
      <c r="AI102" s="55">
        <v>4</v>
      </c>
      <c r="AK102" s="55">
        <v>2018</v>
      </c>
      <c r="AL102" s="55" t="s">
        <v>1636</v>
      </c>
      <c r="AM102" s="55" t="s">
        <v>603</v>
      </c>
      <c r="AN102" s="55"/>
      <c r="AO102" s="55"/>
      <c r="AP102" s="55">
        <f t="shared" si="18"/>
        <v>10</v>
      </c>
      <c r="AQ102" s="55">
        <v>10</v>
      </c>
      <c r="AR102" s="55"/>
      <c r="AT102" s="55">
        <v>2019</v>
      </c>
      <c r="AU102" s="55" t="s">
        <v>1683</v>
      </c>
      <c r="AV102" s="55"/>
      <c r="AW102" s="55"/>
      <c r="AX102" s="55"/>
      <c r="AY102" s="55">
        <f t="shared" si="14"/>
        <v>553</v>
      </c>
      <c r="AZ102" s="55">
        <v>393</v>
      </c>
      <c r="BA102" s="55">
        <v>160</v>
      </c>
      <c r="BC102" s="55">
        <v>2020</v>
      </c>
      <c r="BD102" s="55" t="s">
        <v>200</v>
      </c>
      <c r="BE102" s="55"/>
      <c r="BF102" s="55"/>
      <c r="BG102" s="55"/>
      <c r="BH102" s="55">
        <f t="shared" si="15"/>
        <v>12</v>
      </c>
      <c r="BI102" s="55">
        <v>12</v>
      </c>
      <c r="BJ102" s="55"/>
    </row>
    <row r="103" spans="1:62">
      <c r="A103" s="12">
        <v>2014</v>
      </c>
      <c r="B103" s="12" t="s">
        <v>1684</v>
      </c>
      <c r="C103" s="12" t="s">
        <v>1685</v>
      </c>
      <c r="D103" s="12" t="s">
        <v>914</v>
      </c>
      <c r="E103" s="12"/>
      <c r="F103" s="12">
        <f t="shared" si="10"/>
        <v>12</v>
      </c>
      <c r="G103" s="12"/>
      <c r="H103" s="12">
        <v>12</v>
      </c>
      <c r="I103" s="49"/>
      <c r="J103" s="55">
        <v>2015</v>
      </c>
      <c r="K103" s="55" t="s">
        <v>213</v>
      </c>
      <c r="L103" s="55"/>
      <c r="M103" s="55"/>
      <c r="N103" s="55"/>
      <c r="O103" s="55">
        <f t="shared" si="19"/>
        <v>2048</v>
      </c>
      <c r="P103" s="55">
        <v>889</v>
      </c>
      <c r="Q103" s="55">
        <v>1159</v>
      </c>
      <c r="S103" s="55">
        <v>2016</v>
      </c>
      <c r="T103" s="55" t="s">
        <v>1686</v>
      </c>
      <c r="U103" s="55"/>
      <c r="V103" s="55"/>
      <c r="W103" s="55"/>
      <c r="X103" s="55">
        <f t="shared" si="12"/>
        <v>16</v>
      </c>
      <c r="Y103" s="55">
        <v>12</v>
      </c>
      <c r="Z103" s="55">
        <v>4</v>
      </c>
      <c r="AB103" s="55">
        <v>2017</v>
      </c>
      <c r="AC103" s="55" t="s">
        <v>1246</v>
      </c>
      <c r="AD103" s="55"/>
      <c r="AE103" s="55"/>
      <c r="AF103" s="55"/>
      <c r="AG103" s="55">
        <f t="shared" si="13"/>
        <v>13</v>
      </c>
      <c r="AH103" s="55">
        <v>5</v>
      </c>
      <c r="AI103" s="55">
        <v>8</v>
      </c>
      <c r="AK103" s="12">
        <v>2018</v>
      </c>
      <c r="AL103" s="12" t="s">
        <v>1687</v>
      </c>
      <c r="AM103" s="12" t="s">
        <v>749</v>
      </c>
      <c r="AN103" s="12" t="s">
        <v>914</v>
      </c>
      <c r="AO103" s="12"/>
      <c r="AP103" s="12">
        <f t="shared" si="18"/>
        <v>13</v>
      </c>
      <c r="AQ103" s="12">
        <v>13</v>
      </c>
      <c r="AR103" s="12"/>
      <c r="AS103" s="49"/>
      <c r="AT103" s="55">
        <v>2019</v>
      </c>
      <c r="AU103" s="55" t="s">
        <v>1604</v>
      </c>
      <c r="AV103" s="55"/>
      <c r="AW103" s="55"/>
      <c r="AX103" s="55"/>
      <c r="AY103" s="55">
        <f t="shared" si="14"/>
        <v>763</v>
      </c>
      <c r="AZ103" s="55">
        <v>405</v>
      </c>
      <c r="BA103" s="55">
        <v>358</v>
      </c>
      <c r="BC103" s="55">
        <v>2020</v>
      </c>
      <c r="BD103" s="55" t="s">
        <v>1688</v>
      </c>
      <c r="BE103" s="55"/>
      <c r="BF103" s="55"/>
      <c r="BG103" s="55"/>
      <c r="BH103" s="55">
        <f t="shared" si="15"/>
        <v>9</v>
      </c>
      <c r="BI103" s="55">
        <v>9</v>
      </c>
      <c r="BJ103" s="55"/>
    </row>
    <row r="104" spans="1:62">
      <c r="A104" s="55">
        <v>2014</v>
      </c>
      <c r="B104" s="55" t="s">
        <v>1689</v>
      </c>
      <c r="C104" s="55"/>
      <c r="D104" s="55"/>
      <c r="E104" s="55"/>
      <c r="F104" s="55">
        <f t="shared" si="10"/>
        <v>24</v>
      </c>
      <c r="G104" s="55">
        <v>15</v>
      </c>
      <c r="H104" s="55">
        <v>9</v>
      </c>
      <c r="J104" s="55">
        <v>2015</v>
      </c>
      <c r="K104" s="55" t="s">
        <v>1690</v>
      </c>
      <c r="L104" s="55"/>
      <c r="M104" s="55"/>
      <c r="N104" s="55"/>
      <c r="O104" s="55">
        <f t="shared" si="19"/>
        <v>8523</v>
      </c>
      <c r="P104" s="55">
        <v>7368</v>
      </c>
      <c r="Q104" s="55">
        <v>1155</v>
      </c>
      <c r="S104" s="55">
        <v>2016</v>
      </c>
      <c r="T104" s="55" t="s">
        <v>1691</v>
      </c>
      <c r="U104" s="55"/>
      <c r="V104" s="55"/>
      <c r="W104" s="55"/>
      <c r="X104" s="55">
        <f t="shared" si="12"/>
        <v>613</v>
      </c>
      <c r="Y104" s="55">
        <v>284</v>
      </c>
      <c r="Z104" s="55">
        <v>329</v>
      </c>
      <c r="AB104" s="55">
        <v>2017</v>
      </c>
      <c r="AC104" s="55" t="s">
        <v>1692</v>
      </c>
      <c r="AD104" s="55"/>
      <c r="AE104" s="55"/>
      <c r="AF104" s="55"/>
      <c r="AG104" s="55">
        <f t="shared" si="13"/>
        <v>70</v>
      </c>
      <c r="AH104" s="55">
        <v>27</v>
      </c>
      <c r="AI104" s="55">
        <v>43</v>
      </c>
      <c r="AK104" s="55">
        <v>2018</v>
      </c>
      <c r="AL104" s="55" t="s">
        <v>1693</v>
      </c>
      <c r="AM104" s="55"/>
      <c r="AN104" s="55"/>
      <c r="AO104" s="55"/>
      <c r="AP104" s="55">
        <f t="shared" si="18"/>
        <v>22</v>
      </c>
      <c r="AQ104" s="55">
        <v>11</v>
      </c>
      <c r="AR104" s="55">
        <v>11</v>
      </c>
      <c r="AT104" s="55">
        <v>2019</v>
      </c>
      <c r="AU104" s="55" t="s">
        <v>1694</v>
      </c>
      <c r="AV104" s="55"/>
      <c r="AW104" s="55"/>
      <c r="AX104" s="55"/>
      <c r="AY104" s="55">
        <f t="shared" si="14"/>
        <v>228</v>
      </c>
      <c r="AZ104" s="55">
        <v>102</v>
      </c>
      <c r="BA104" s="55">
        <v>126</v>
      </c>
      <c r="BC104" s="55">
        <v>2020</v>
      </c>
      <c r="BD104" s="55" t="s">
        <v>1695</v>
      </c>
      <c r="BE104" s="55"/>
      <c r="BF104" s="55"/>
      <c r="BG104" s="55"/>
      <c r="BH104" s="55">
        <f t="shared" si="15"/>
        <v>346</v>
      </c>
      <c r="BI104" s="55">
        <v>76</v>
      </c>
      <c r="BJ104" s="55">
        <v>270</v>
      </c>
    </row>
    <row r="105" spans="1:62">
      <c r="A105" s="12">
        <v>2014</v>
      </c>
      <c r="B105" s="12" t="s">
        <v>1696</v>
      </c>
      <c r="C105" s="12" t="s">
        <v>1697</v>
      </c>
      <c r="D105" s="12" t="s">
        <v>914</v>
      </c>
      <c r="E105" s="12"/>
      <c r="F105" s="12">
        <f t="shared" si="10"/>
        <v>195</v>
      </c>
      <c r="G105" s="12"/>
      <c r="H105" s="12">
        <v>195</v>
      </c>
      <c r="I105" s="49"/>
      <c r="J105" s="55">
        <v>2015</v>
      </c>
      <c r="K105" s="55" t="s">
        <v>1698</v>
      </c>
      <c r="L105" s="55"/>
      <c r="M105" s="55"/>
      <c r="N105" s="55"/>
      <c r="O105" s="55">
        <f t="shared" si="19"/>
        <v>26</v>
      </c>
      <c r="P105" s="55">
        <v>7</v>
      </c>
      <c r="Q105" s="55">
        <v>19</v>
      </c>
      <c r="S105" s="55">
        <v>2016</v>
      </c>
      <c r="T105" s="55" t="s">
        <v>1364</v>
      </c>
      <c r="U105" s="55"/>
      <c r="V105" s="55"/>
      <c r="W105" s="55"/>
      <c r="X105" s="55">
        <f t="shared" si="12"/>
        <v>1084</v>
      </c>
      <c r="Y105" s="55">
        <v>520</v>
      </c>
      <c r="Z105" s="55">
        <v>564</v>
      </c>
      <c r="AB105" s="55">
        <v>2017</v>
      </c>
      <c r="AC105" s="55" t="s">
        <v>1699</v>
      </c>
      <c r="AD105" s="55"/>
      <c r="AE105" s="55"/>
      <c r="AF105" s="55"/>
      <c r="AG105" s="55">
        <f t="shared" si="13"/>
        <v>40</v>
      </c>
      <c r="AH105" s="55">
        <v>20</v>
      </c>
      <c r="AI105" s="55">
        <v>20</v>
      </c>
      <c r="AK105" s="55">
        <v>2018</v>
      </c>
      <c r="AL105" s="55" t="s">
        <v>1656</v>
      </c>
      <c r="AM105" s="55"/>
      <c r="AN105" s="55"/>
      <c r="AO105" s="55"/>
      <c r="AP105" s="55">
        <f t="shared" si="18"/>
        <v>31</v>
      </c>
      <c r="AQ105" s="55">
        <v>14</v>
      </c>
      <c r="AR105" s="55">
        <v>17</v>
      </c>
      <c r="AT105" s="55">
        <v>2019</v>
      </c>
      <c r="AU105" s="55" t="s">
        <v>1700</v>
      </c>
      <c r="AV105" s="55" t="s">
        <v>1701</v>
      </c>
      <c r="AW105" s="55"/>
      <c r="AX105" s="55"/>
      <c r="AY105" s="55">
        <f t="shared" si="14"/>
        <v>41</v>
      </c>
      <c r="AZ105" s="55">
        <v>41</v>
      </c>
      <c r="BA105" s="55"/>
      <c r="BC105" s="55">
        <v>2020</v>
      </c>
      <c r="BD105" s="55" t="s">
        <v>1702</v>
      </c>
      <c r="BE105" s="55"/>
      <c r="BF105" s="55"/>
      <c r="BG105" s="55"/>
      <c r="BH105" s="55">
        <f t="shared" si="15"/>
        <v>38</v>
      </c>
      <c r="BI105" s="55">
        <v>15</v>
      </c>
      <c r="BJ105" s="55">
        <v>23</v>
      </c>
    </row>
    <row r="106" spans="1:62">
      <c r="A106" s="55">
        <v>2014</v>
      </c>
      <c r="B106" s="55" t="s">
        <v>1703</v>
      </c>
      <c r="C106" s="55"/>
      <c r="D106" s="55"/>
      <c r="E106" s="55"/>
      <c r="F106" s="55">
        <f t="shared" si="10"/>
        <v>174</v>
      </c>
      <c r="G106" s="55">
        <v>99</v>
      </c>
      <c r="H106" s="55">
        <v>75</v>
      </c>
      <c r="J106" s="55">
        <v>2015</v>
      </c>
      <c r="K106" s="55" t="s">
        <v>1704</v>
      </c>
      <c r="L106" s="55"/>
      <c r="M106" s="55"/>
      <c r="N106" s="55"/>
      <c r="O106" s="55">
        <f t="shared" si="19"/>
        <v>181</v>
      </c>
      <c r="P106" s="55">
        <v>97</v>
      </c>
      <c r="Q106" s="55">
        <v>84</v>
      </c>
      <c r="S106" s="55">
        <v>2016</v>
      </c>
      <c r="T106" s="55" t="s">
        <v>1705</v>
      </c>
      <c r="U106" s="55"/>
      <c r="V106" s="55"/>
      <c r="W106" s="55"/>
      <c r="X106" s="55">
        <f t="shared" si="12"/>
        <v>71</v>
      </c>
      <c r="Y106" s="55">
        <v>32</v>
      </c>
      <c r="Z106" s="55">
        <v>39</v>
      </c>
      <c r="AB106" s="55">
        <v>2017</v>
      </c>
      <c r="AC106" s="55" t="s">
        <v>710</v>
      </c>
      <c r="AD106" s="55"/>
      <c r="AE106" s="55"/>
      <c r="AF106" s="55"/>
      <c r="AG106" s="55">
        <f t="shared" si="13"/>
        <v>54</v>
      </c>
      <c r="AH106" s="55">
        <v>26</v>
      </c>
      <c r="AI106" s="55">
        <v>28</v>
      </c>
      <c r="AK106" s="55">
        <v>2018</v>
      </c>
      <c r="AL106" s="55" t="s">
        <v>1706</v>
      </c>
      <c r="AM106" s="55"/>
      <c r="AN106" s="55"/>
      <c r="AO106" s="55"/>
      <c r="AP106" s="55">
        <f t="shared" si="18"/>
        <v>90</v>
      </c>
      <c r="AQ106" s="55">
        <v>45</v>
      </c>
      <c r="AR106" s="55">
        <v>45</v>
      </c>
      <c r="AT106" s="55">
        <v>2019</v>
      </c>
      <c r="AU106" s="55" t="s">
        <v>178</v>
      </c>
      <c r="AV106" s="55"/>
      <c r="AW106" s="55"/>
      <c r="AX106" s="55"/>
      <c r="AY106" s="55">
        <f t="shared" si="14"/>
        <v>16</v>
      </c>
      <c r="AZ106" s="55">
        <v>10</v>
      </c>
      <c r="BA106" s="55">
        <v>6</v>
      </c>
      <c r="BC106" s="55">
        <v>2020</v>
      </c>
      <c r="BD106" s="55" t="s">
        <v>1707</v>
      </c>
      <c r="BE106" s="55"/>
      <c r="BF106" s="55"/>
      <c r="BG106" s="55"/>
      <c r="BH106" s="55">
        <f t="shared" si="15"/>
        <v>21</v>
      </c>
      <c r="BI106" s="55">
        <v>21</v>
      </c>
      <c r="BJ106" s="55"/>
    </row>
    <row r="107" spans="1:62">
      <c r="A107" s="55">
        <v>2014</v>
      </c>
      <c r="B107" s="55" t="s">
        <v>1708</v>
      </c>
      <c r="C107" s="55"/>
      <c r="D107" s="55"/>
      <c r="E107" s="55"/>
      <c r="F107" s="55">
        <f t="shared" si="10"/>
        <v>397</v>
      </c>
      <c r="G107" s="55">
        <v>172</v>
      </c>
      <c r="H107" s="55">
        <v>225</v>
      </c>
      <c r="J107" s="55">
        <v>2015</v>
      </c>
      <c r="K107" s="55" t="s">
        <v>1709</v>
      </c>
      <c r="L107" s="55"/>
      <c r="M107" s="55"/>
      <c r="N107" s="55"/>
      <c r="O107" s="55">
        <f t="shared" si="19"/>
        <v>52</v>
      </c>
      <c r="P107" s="55">
        <v>24</v>
      </c>
      <c r="Q107" s="55">
        <v>28</v>
      </c>
      <c r="S107" s="12">
        <v>2016</v>
      </c>
      <c r="T107" s="12" t="s">
        <v>1710</v>
      </c>
      <c r="U107" s="12" t="s">
        <v>1711</v>
      </c>
      <c r="V107" s="12" t="s">
        <v>914</v>
      </c>
      <c r="W107" s="12"/>
      <c r="X107" s="12">
        <f t="shared" si="12"/>
        <v>32</v>
      </c>
      <c r="Y107" s="12">
        <v>32</v>
      </c>
      <c r="Z107" s="12"/>
      <c r="AA107" s="49"/>
      <c r="AB107" s="55">
        <v>2017</v>
      </c>
      <c r="AC107" s="55" t="s">
        <v>1712</v>
      </c>
      <c r="AD107" s="55"/>
      <c r="AE107" s="55"/>
      <c r="AF107" s="55"/>
      <c r="AG107" s="55">
        <f t="shared" si="13"/>
        <v>16</v>
      </c>
      <c r="AH107" s="55">
        <v>8</v>
      </c>
      <c r="AI107" s="55">
        <v>8</v>
      </c>
      <c r="AK107" s="55">
        <v>2018</v>
      </c>
      <c r="AL107" s="55" t="s">
        <v>1713</v>
      </c>
      <c r="AM107" s="55"/>
      <c r="AN107" s="55"/>
      <c r="AO107" s="55"/>
      <c r="AP107" s="55">
        <f t="shared" si="18"/>
        <v>30</v>
      </c>
      <c r="AQ107" s="55">
        <v>20</v>
      </c>
      <c r="AR107" s="55">
        <v>10</v>
      </c>
      <c r="AT107" s="55">
        <v>2019</v>
      </c>
      <c r="AU107" s="55" t="s">
        <v>1714</v>
      </c>
      <c r="AV107" s="55" t="s">
        <v>315</v>
      </c>
      <c r="AW107" s="55"/>
      <c r="AX107" s="55"/>
      <c r="AY107" s="55">
        <f t="shared" si="14"/>
        <v>20</v>
      </c>
      <c r="AZ107" s="55">
        <v>20</v>
      </c>
      <c r="BA107" s="55"/>
      <c r="BC107" s="55">
        <v>2020</v>
      </c>
      <c r="BD107" s="55" t="s">
        <v>1715</v>
      </c>
      <c r="BE107" s="55"/>
      <c r="BF107" s="55"/>
      <c r="BG107" s="55"/>
      <c r="BH107" s="55">
        <f t="shared" si="15"/>
        <v>140</v>
      </c>
      <c r="BI107" s="55">
        <v>140</v>
      </c>
      <c r="BJ107" s="55"/>
    </row>
    <row r="108" spans="1:62">
      <c r="A108" s="55">
        <v>2014</v>
      </c>
      <c r="B108" s="55" t="s">
        <v>1716</v>
      </c>
      <c r="C108" s="55" t="s">
        <v>199</v>
      </c>
      <c r="D108" s="55"/>
      <c r="E108" s="55"/>
      <c r="F108" s="55">
        <f t="shared" si="10"/>
        <v>27</v>
      </c>
      <c r="G108" s="55">
        <v>27</v>
      </c>
      <c r="H108" s="55"/>
      <c r="J108" s="55">
        <v>2015</v>
      </c>
      <c r="K108" s="55" t="s">
        <v>1717</v>
      </c>
      <c r="L108" s="55" t="s">
        <v>1718</v>
      </c>
      <c r="M108" s="55"/>
      <c r="N108" s="55"/>
      <c r="O108" s="55">
        <f t="shared" si="19"/>
        <v>8</v>
      </c>
      <c r="P108" s="55">
        <v>8</v>
      </c>
      <c r="Q108" s="55"/>
      <c r="S108" s="55">
        <v>2016</v>
      </c>
      <c r="T108" s="55" t="s">
        <v>1719</v>
      </c>
      <c r="U108" s="55" t="s">
        <v>1720</v>
      </c>
      <c r="V108" s="55"/>
      <c r="W108" s="55"/>
      <c r="X108" s="55">
        <f t="shared" si="12"/>
        <v>12</v>
      </c>
      <c r="Y108" s="55">
        <v>12</v>
      </c>
      <c r="Z108" s="55"/>
      <c r="AB108" s="55">
        <v>2017</v>
      </c>
      <c r="AC108" s="55" t="s">
        <v>1721</v>
      </c>
      <c r="AD108" s="55"/>
      <c r="AE108" s="55"/>
      <c r="AF108" s="55"/>
      <c r="AG108" s="55">
        <f t="shared" si="13"/>
        <v>19</v>
      </c>
      <c r="AH108" s="55">
        <v>15</v>
      </c>
      <c r="AI108" s="55">
        <v>4</v>
      </c>
      <c r="AK108" s="55">
        <v>2018</v>
      </c>
      <c r="AL108" s="55" t="s">
        <v>1722</v>
      </c>
      <c r="AM108" s="55"/>
      <c r="AN108" s="55"/>
      <c r="AO108" s="55"/>
      <c r="AP108" s="55">
        <f t="shared" si="18"/>
        <v>24</v>
      </c>
      <c r="AQ108" s="55">
        <v>9</v>
      </c>
      <c r="AR108" s="55">
        <v>15</v>
      </c>
      <c r="AT108" s="55">
        <v>2019</v>
      </c>
      <c r="AU108" s="55" t="s">
        <v>1723</v>
      </c>
      <c r="AV108" s="55"/>
      <c r="AW108" s="55"/>
      <c r="AX108" s="55"/>
      <c r="AY108" s="55">
        <f t="shared" si="14"/>
        <v>7759</v>
      </c>
      <c r="AZ108" s="55">
        <v>4007</v>
      </c>
      <c r="BA108" s="55">
        <v>3752</v>
      </c>
      <c r="BC108" s="55">
        <v>2020</v>
      </c>
      <c r="BD108" s="55" t="s">
        <v>1724</v>
      </c>
      <c r="BE108" s="55"/>
      <c r="BF108" s="55"/>
      <c r="BG108" s="55"/>
      <c r="BH108" s="55">
        <f t="shared" si="15"/>
        <v>8</v>
      </c>
      <c r="BI108" s="55">
        <v>8</v>
      </c>
      <c r="BJ108" s="55"/>
    </row>
    <row r="109" spans="1:62">
      <c r="A109" s="55">
        <v>2014</v>
      </c>
      <c r="B109" s="55" t="s">
        <v>1725</v>
      </c>
      <c r="C109" s="55"/>
      <c r="D109" s="55"/>
      <c r="E109" s="55"/>
      <c r="F109" s="55">
        <f t="shared" si="10"/>
        <v>23</v>
      </c>
      <c r="G109" s="55">
        <v>17</v>
      </c>
      <c r="H109" s="55">
        <v>6</v>
      </c>
      <c r="J109" s="55">
        <v>2015</v>
      </c>
      <c r="K109" s="55" t="s">
        <v>1250</v>
      </c>
      <c r="L109" s="55" t="s">
        <v>1726</v>
      </c>
      <c r="M109" s="55"/>
      <c r="N109" s="55"/>
      <c r="O109" s="55">
        <f t="shared" si="19"/>
        <v>15</v>
      </c>
      <c r="P109" s="55">
        <v>15</v>
      </c>
      <c r="Q109" s="55"/>
      <c r="S109" s="55">
        <v>2016</v>
      </c>
      <c r="T109" s="55" t="s">
        <v>1727</v>
      </c>
      <c r="U109" s="55" t="s">
        <v>292</v>
      </c>
      <c r="V109" s="55"/>
      <c r="W109" s="55"/>
      <c r="X109" s="55">
        <f t="shared" si="12"/>
        <v>10</v>
      </c>
      <c r="Y109" s="55">
        <v>10</v>
      </c>
      <c r="Z109" s="55"/>
      <c r="AB109" s="55">
        <v>2017</v>
      </c>
      <c r="AC109" s="55" t="s">
        <v>221</v>
      </c>
      <c r="AD109" s="55"/>
      <c r="AE109" s="55"/>
      <c r="AF109" s="55"/>
      <c r="AG109" s="55">
        <f t="shared" si="13"/>
        <v>57</v>
      </c>
      <c r="AH109" s="55">
        <v>23</v>
      </c>
      <c r="AI109" s="55">
        <v>34</v>
      </c>
      <c r="AK109" s="55">
        <v>2018</v>
      </c>
      <c r="AL109" s="55" t="s">
        <v>1728</v>
      </c>
      <c r="AM109" s="55"/>
      <c r="AN109" s="55"/>
      <c r="AO109" s="55"/>
      <c r="AP109" s="55">
        <f t="shared" si="18"/>
        <v>228</v>
      </c>
      <c r="AQ109" s="55">
        <v>112</v>
      </c>
      <c r="AR109" s="55">
        <v>116</v>
      </c>
      <c r="AT109" s="55">
        <v>2019</v>
      </c>
      <c r="AU109" s="55" t="s">
        <v>1729</v>
      </c>
      <c r="AV109" s="55"/>
      <c r="AW109" s="55"/>
      <c r="AX109" s="55"/>
      <c r="AY109" s="55">
        <f t="shared" si="14"/>
        <v>4034</v>
      </c>
      <c r="AZ109" s="55">
        <v>2541</v>
      </c>
      <c r="BA109" s="55">
        <v>1493</v>
      </c>
      <c r="BC109" s="55">
        <v>2020</v>
      </c>
      <c r="BD109" s="55" t="s">
        <v>1275</v>
      </c>
      <c r="BE109" s="55"/>
      <c r="BF109" s="55"/>
      <c r="BG109" s="55"/>
      <c r="BH109" s="55">
        <f t="shared" si="15"/>
        <v>452</v>
      </c>
      <c r="BI109" s="55">
        <v>236</v>
      </c>
      <c r="BJ109" s="55">
        <v>216</v>
      </c>
    </row>
    <row r="110" spans="1:62">
      <c r="A110" s="55">
        <v>2014</v>
      </c>
      <c r="B110" s="55" t="s">
        <v>1730</v>
      </c>
      <c r="C110" s="55" t="s">
        <v>1731</v>
      </c>
      <c r="D110" s="55"/>
      <c r="E110" s="55"/>
      <c r="F110" s="55">
        <f t="shared" si="10"/>
        <v>50</v>
      </c>
      <c r="G110" s="55">
        <v>50</v>
      </c>
      <c r="H110" s="55"/>
      <c r="J110" s="55">
        <v>2015</v>
      </c>
      <c r="K110" s="55" t="s">
        <v>1732</v>
      </c>
      <c r="L110" s="55"/>
      <c r="M110" s="55"/>
      <c r="N110" s="55"/>
      <c r="O110" s="55">
        <f t="shared" si="19"/>
        <v>57</v>
      </c>
      <c r="P110" s="55">
        <v>42</v>
      </c>
      <c r="Q110" s="55">
        <v>15</v>
      </c>
      <c r="S110" s="55">
        <v>2016</v>
      </c>
      <c r="T110" s="55" t="s">
        <v>1733</v>
      </c>
      <c r="U110" s="55" t="s">
        <v>1734</v>
      </c>
      <c r="V110" s="55"/>
      <c r="W110" s="55"/>
      <c r="X110" s="55">
        <f t="shared" si="12"/>
        <v>10</v>
      </c>
      <c r="Y110" s="55">
        <v>10</v>
      </c>
      <c r="Z110" s="55"/>
      <c r="AB110" s="55">
        <v>2017</v>
      </c>
      <c r="AC110" s="55" t="s">
        <v>1735</v>
      </c>
      <c r="AD110" s="55"/>
      <c r="AE110" s="55"/>
      <c r="AF110" s="55"/>
      <c r="AG110" s="55">
        <f t="shared" si="13"/>
        <v>489</v>
      </c>
      <c r="AH110" s="55">
        <v>310</v>
      </c>
      <c r="AI110" s="55">
        <v>179</v>
      </c>
      <c r="AK110" s="55">
        <v>2018</v>
      </c>
      <c r="AL110" s="55" t="s">
        <v>1736</v>
      </c>
      <c r="AM110" s="55" t="s">
        <v>1737</v>
      </c>
      <c r="AN110" s="55"/>
      <c r="AO110" s="55"/>
      <c r="AP110" s="55">
        <f t="shared" ref="AP110:AP122" si="20">SUM(AQ110:AR110)</f>
        <v>25</v>
      </c>
      <c r="AQ110" s="55">
        <v>25</v>
      </c>
      <c r="AR110" s="55"/>
      <c r="AT110" s="55">
        <v>2019</v>
      </c>
      <c r="AU110" s="55" t="s">
        <v>1738</v>
      </c>
      <c r="AV110" s="55"/>
      <c r="AW110" s="55"/>
      <c r="AX110" s="55"/>
      <c r="AY110" s="55">
        <f t="shared" si="14"/>
        <v>3596</v>
      </c>
      <c r="AZ110" s="55">
        <v>1764</v>
      </c>
      <c r="BA110" s="55">
        <v>1832</v>
      </c>
      <c r="BC110" s="55">
        <v>2020</v>
      </c>
      <c r="BD110" s="55" t="s">
        <v>856</v>
      </c>
      <c r="BE110" s="55"/>
      <c r="BF110" s="55"/>
      <c r="BG110" s="55"/>
      <c r="BH110" s="55">
        <f t="shared" si="15"/>
        <v>12</v>
      </c>
      <c r="BI110" s="55">
        <v>12</v>
      </c>
      <c r="BJ110" s="55"/>
    </row>
    <row r="111" spans="1:62">
      <c r="A111" s="55">
        <v>2014</v>
      </c>
      <c r="B111" s="55" t="s">
        <v>1739</v>
      </c>
      <c r="C111" s="55" t="s">
        <v>1740</v>
      </c>
      <c r="D111" s="55"/>
      <c r="E111" s="55"/>
      <c r="F111" s="55">
        <f t="shared" si="10"/>
        <v>20</v>
      </c>
      <c r="G111" s="55">
        <v>11</v>
      </c>
      <c r="H111" s="55">
        <v>9</v>
      </c>
      <c r="J111" s="55">
        <v>2015</v>
      </c>
      <c r="K111" s="55" t="s">
        <v>1446</v>
      </c>
      <c r="L111" s="55"/>
      <c r="M111" s="55"/>
      <c r="N111" s="55"/>
      <c r="O111" s="55">
        <f t="shared" si="19"/>
        <v>482</v>
      </c>
      <c r="P111" s="55">
        <v>260</v>
      </c>
      <c r="Q111" s="55">
        <v>222</v>
      </c>
      <c r="S111" s="55">
        <v>2016</v>
      </c>
      <c r="T111" s="55" t="s">
        <v>1741</v>
      </c>
      <c r="U111" s="55" t="s">
        <v>1742</v>
      </c>
      <c r="V111" s="55"/>
      <c r="W111" s="55"/>
      <c r="X111" s="55">
        <f t="shared" si="12"/>
        <v>9</v>
      </c>
      <c r="Y111" s="55">
        <v>9</v>
      </c>
      <c r="Z111" s="55"/>
      <c r="AB111" s="55">
        <v>2017</v>
      </c>
      <c r="AC111" s="55" t="s">
        <v>1743</v>
      </c>
      <c r="AD111" s="55" t="s">
        <v>1744</v>
      </c>
      <c r="AE111" s="55"/>
      <c r="AF111" s="55"/>
      <c r="AG111" s="55">
        <f t="shared" si="13"/>
        <v>16</v>
      </c>
      <c r="AH111" s="55">
        <v>16</v>
      </c>
      <c r="AI111" s="55"/>
      <c r="AK111" s="55">
        <v>2018</v>
      </c>
      <c r="AL111" s="55" t="s">
        <v>1745</v>
      </c>
      <c r="AM111" s="55"/>
      <c r="AN111" s="55"/>
      <c r="AO111" s="55"/>
      <c r="AP111" s="55">
        <f t="shared" si="20"/>
        <v>12</v>
      </c>
      <c r="AQ111" s="55">
        <v>8</v>
      </c>
      <c r="AR111" s="55">
        <v>4</v>
      </c>
      <c r="AT111" s="55">
        <v>2019</v>
      </c>
      <c r="AU111" s="55" t="s">
        <v>1746</v>
      </c>
      <c r="AV111" s="55"/>
      <c r="AW111" s="55"/>
      <c r="AX111" s="55"/>
      <c r="AY111" s="55">
        <f t="shared" si="14"/>
        <v>98</v>
      </c>
      <c r="AZ111" s="55">
        <v>45</v>
      </c>
      <c r="BA111" s="55">
        <v>53</v>
      </c>
      <c r="BC111" s="55">
        <v>2020</v>
      </c>
      <c r="BD111" s="55" t="s">
        <v>565</v>
      </c>
      <c r="BE111" s="55"/>
      <c r="BF111" s="55"/>
      <c r="BG111" s="55"/>
      <c r="BH111" s="55">
        <f t="shared" si="15"/>
        <v>49</v>
      </c>
      <c r="BI111" s="55">
        <v>19</v>
      </c>
      <c r="BJ111" s="55">
        <v>30</v>
      </c>
    </row>
    <row r="112" spans="1:62">
      <c r="A112" s="55">
        <v>2014</v>
      </c>
      <c r="B112" s="55" t="s">
        <v>1747</v>
      </c>
      <c r="C112" s="55" t="s">
        <v>1748</v>
      </c>
      <c r="D112" s="55"/>
      <c r="E112" s="12" t="s">
        <v>914</v>
      </c>
      <c r="F112" s="55">
        <f t="shared" si="10"/>
        <v>46</v>
      </c>
      <c r="G112" s="55"/>
      <c r="H112" s="55">
        <v>46</v>
      </c>
      <c r="J112" s="55">
        <v>2015</v>
      </c>
      <c r="K112" s="55" t="s">
        <v>1749</v>
      </c>
      <c r="L112" s="55"/>
      <c r="M112" s="55"/>
      <c r="N112" s="55"/>
      <c r="O112" s="55">
        <f t="shared" si="19"/>
        <v>156</v>
      </c>
      <c r="P112" s="55">
        <v>89</v>
      </c>
      <c r="Q112" s="55">
        <v>67</v>
      </c>
      <c r="S112" s="55">
        <v>2016</v>
      </c>
      <c r="T112" s="55" t="s">
        <v>1379</v>
      </c>
      <c r="U112" s="55"/>
      <c r="V112" s="55"/>
      <c r="W112" s="55"/>
      <c r="X112" s="55">
        <f t="shared" si="12"/>
        <v>84</v>
      </c>
      <c r="Y112" s="55">
        <v>62</v>
      </c>
      <c r="Z112" s="55">
        <v>22</v>
      </c>
      <c r="AB112" s="55">
        <v>2017</v>
      </c>
      <c r="AC112" s="55" t="s">
        <v>1750</v>
      </c>
      <c r="AD112" s="55" t="s">
        <v>600</v>
      </c>
      <c r="AE112" s="55"/>
      <c r="AF112" s="55"/>
      <c r="AG112" s="55">
        <f t="shared" si="13"/>
        <v>69</v>
      </c>
      <c r="AH112" s="55">
        <v>69</v>
      </c>
      <c r="AI112" s="55"/>
      <c r="AK112" s="55">
        <v>2018</v>
      </c>
      <c r="AL112" s="55" t="s">
        <v>1751</v>
      </c>
      <c r="AM112" s="55"/>
      <c r="AN112" s="55"/>
      <c r="AO112" s="55"/>
      <c r="AP112" s="55">
        <f t="shared" si="20"/>
        <v>68</v>
      </c>
      <c r="AQ112" s="55">
        <v>55</v>
      </c>
      <c r="AR112" s="55">
        <v>13</v>
      </c>
      <c r="AT112" s="55">
        <v>2019</v>
      </c>
      <c r="AU112" s="55" t="s">
        <v>1752</v>
      </c>
      <c r="AV112" s="55"/>
      <c r="AW112" s="55"/>
      <c r="AX112" s="55"/>
      <c r="AY112" s="55">
        <f t="shared" si="14"/>
        <v>43</v>
      </c>
      <c r="AZ112" s="55">
        <v>14</v>
      </c>
      <c r="BA112" s="55">
        <v>29</v>
      </c>
      <c r="BC112" s="55">
        <v>2020</v>
      </c>
      <c r="BD112" s="55" t="s">
        <v>1443</v>
      </c>
      <c r="BE112" s="55"/>
      <c r="BF112" s="55"/>
      <c r="BG112" s="55"/>
      <c r="BH112" s="55">
        <f t="shared" si="15"/>
        <v>16</v>
      </c>
      <c r="BI112" s="55">
        <v>16</v>
      </c>
      <c r="BJ112" s="55"/>
    </row>
    <row r="113" spans="1:62">
      <c r="A113" s="55">
        <v>2014</v>
      </c>
      <c r="B113" s="55" t="s">
        <v>1072</v>
      </c>
      <c r="C113" s="55"/>
      <c r="D113" s="55"/>
      <c r="E113" s="55"/>
      <c r="F113" s="55">
        <f t="shared" si="10"/>
        <v>28</v>
      </c>
      <c r="G113" s="55">
        <v>26</v>
      </c>
      <c r="H113" s="55">
        <v>2</v>
      </c>
      <c r="J113" s="55">
        <v>2015</v>
      </c>
      <c r="K113" s="55" t="s">
        <v>1084</v>
      </c>
      <c r="L113" s="55" t="s">
        <v>1753</v>
      </c>
      <c r="M113" s="55"/>
      <c r="N113" s="55"/>
      <c r="O113" s="55">
        <f t="shared" si="19"/>
        <v>13</v>
      </c>
      <c r="P113" s="55">
        <v>13</v>
      </c>
      <c r="Q113" s="55"/>
      <c r="S113" s="55">
        <v>2016</v>
      </c>
      <c r="T113" s="55" t="s">
        <v>1379</v>
      </c>
      <c r="U113" s="55" t="s">
        <v>1754</v>
      </c>
      <c r="V113" s="55"/>
      <c r="W113" s="55"/>
      <c r="X113" s="55">
        <f t="shared" si="12"/>
        <v>33</v>
      </c>
      <c r="Y113" s="55">
        <v>33</v>
      </c>
      <c r="Z113" s="55"/>
      <c r="AB113" s="55">
        <v>2017</v>
      </c>
      <c r="AC113" s="55" t="s">
        <v>1755</v>
      </c>
      <c r="AD113" s="55" t="s">
        <v>1756</v>
      </c>
      <c r="AE113" s="55"/>
      <c r="AF113" s="55"/>
      <c r="AG113" s="55">
        <f t="shared" si="13"/>
        <v>10</v>
      </c>
      <c r="AH113" s="55">
        <v>10</v>
      </c>
      <c r="AI113" s="55"/>
      <c r="AK113" s="55">
        <v>2018</v>
      </c>
      <c r="AL113" s="55" t="s">
        <v>1757</v>
      </c>
      <c r="AM113" s="55"/>
      <c r="AN113" s="55"/>
      <c r="AO113" s="55"/>
      <c r="AP113" s="55">
        <f t="shared" si="20"/>
        <v>2726</v>
      </c>
      <c r="AQ113" s="55">
        <v>1273</v>
      </c>
      <c r="AR113" s="55">
        <v>1453</v>
      </c>
      <c r="AT113" s="12">
        <v>2019</v>
      </c>
      <c r="AU113" s="12" t="s">
        <v>1758</v>
      </c>
      <c r="AV113" s="12" t="s">
        <v>1759</v>
      </c>
      <c r="AW113" s="12" t="s">
        <v>914</v>
      </c>
      <c r="AX113" s="12"/>
      <c r="AY113" s="12">
        <f t="shared" si="14"/>
        <v>34</v>
      </c>
      <c r="AZ113" s="12"/>
      <c r="BA113" s="12">
        <v>34</v>
      </c>
      <c r="BB113" s="49"/>
      <c r="BC113" s="55">
        <v>2020</v>
      </c>
      <c r="BD113" s="55" t="s">
        <v>1760</v>
      </c>
      <c r="BE113" s="55"/>
      <c r="BF113" s="55"/>
      <c r="BG113" s="55"/>
      <c r="BH113" s="55">
        <f t="shared" si="15"/>
        <v>24</v>
      </c>
      <c r="BI113" s="55">
        <v>12</v>
      </c>
      <c r="BJ113" s="55">
        <v>12</v>
      </c>
    </row>
    <row r="114" spans="1:62">
      <c r="A114" s="55">
        <v>2014</v>
      </c>
      <c r="B114" s="55" t="s">
        <v>1761</v>
      </c>
      <c r="C114" s="55"/>
      <c r="D114" s="55"/>
      <c r="E114" s="55"/>
      <c r="F114" s="55">
        <f t="shared" si="10"/>
        <v>17</v>
      </c>
      <c r="G114" s="55">
        <v>11</v>
      </c>
      <c r="H114" s="55">
        <v>6</v>
      </c>
      <c r="J114" s="55">
        <v>2015</v>
      </c>
      <c r="K114" s="55" t="s">
        <v>203</v>
      </c>
      <c r="L114" s="55" t="s">
        <v>31</v>
      </c>
      <c r="M114" s="55"/>
      <c r="N114" s="55"/>
      <c r="O114" s="55">
        <f t="shared" si="19"/>
        <v>16</v>
      </c>
      <c r="P114" s="55">
        <v>16</v>
      </c>
      <c r="Q114" s="55"/>
      <c r="S114" s="55">
        <v>2016</v>
      </c>
      <c r="T114" s="55" t="s">
        <v>1762</v>
      </c>
      <c r="U114" s="55"/>
      <c r="V114" s="55"/>
      <c r="W114" s="55"/>
      <c r="X114" s="55">
        <f t="shared" si="12"/>
        <v>68</v>
      </c>
      <c r="Y114" s="55">
        <v>21</v>
      </c>
      <c r="Z114" s="55">
        <v>47</v>
      </c>
      <c r="AB114" s="55">
        <v>2017</v>
      </c>
      <c r="AC114" s="55" t="s">
        <v>1763</v>
      </c>
      <c r="AD114" s="55" t="s">
        <v>348</v>
      </c>
      <c r="AE114" s="55"/>
      <c r="AF114" s="55"/>
      <c r="AG114" s="55">
        <f t="shared" si="13"/>
        <v>50</v>
      </c>
      <c r="AH114" s="55">
        <v>50</v>
      </c>
      <c r="AI114" s="55"/>
      <c r="AK114" s="55">
        <v>2018</v>
      </c>
      <c r="AL114" s="55" t="s">
        <v>1690</v>
      </c>
      <c r="AM114" s="55"/>
      <c r="AN114" s="55"/>
      <c r="AO114" s="55"/>
      <c r="AP114" s="55">
        <f t="shared" si="20"/>
        <v>731</v>
      </c>
      <c r="AQ114" s="55">
        <v>299</v>
      </c>
      <c r="AR114" s="55">
        <v>432</v>
      </c>
      <c r="AT114" s="55">
        <v>2019</v>
      </c>
      <c r="AU114" s="55" t="s">
        <v>1764</v>
      </c>
      <c r="AV114" s="55"/>
      <c r="AW114" s="55"/>
      <c r="AX114" s="55"/>
      <c r="AY114" s="55">
        <f t="shared" si="14"/>
        <v>27</v>
      </c>
      <c r="AZ114" s="55">
        <v>16</v>
      </c>
      <c r="BA114" s="55">
        <v>11</v>
      </c>
      <c r="BC114" s="55">
        <v>2020</v>
      </c>
      <c r="BD114" s="55" t="s">
        <v>915</v>
      </c>
      <c r="BE114" s="55"/>
      <c r="BF114" s="55"/>
      <c r="BG114" s="55"/>
      <c r="BH114" s="55">
        <f t="shared" si="15"/>
        <v>26</v>
      </c>
      <c r="BI114" s="55">
        <v>18</v>
      </c>
      <c r="BJ114" s="55">
        <v>8</v>
      </c>
    </row>
    <row r="115" spans="1:62">
      <c r="A115" s="55">
        <v>2014</v>
      </c>
      <c r="B115" s="55" t="s">
        <v>1765</v>
      </c>
      <c r="C115" s="55" t="s">
        <v>31</v>
      </c>
      <c r="D115" s="55"/>
      <c r="E115" s="55"/>
      <c r="F115" s="55">
        <f t="shared" si="10"/>
        <v>10</v>
      </c>
      <c r="G115" s="55">
        <v>10</v>
      </c>
      <c r="H115" s="55"/>
      <c r="J115" s="55">
        <v>2015</v>
      </c>
      <c r="K115" s="55" t="s">
        <v>544</v>
      </c>
      <c r="L115" s="55" t="s">
        <v>1766</v>
      </c>
      <c r="M115" s="55"/>
      <c r="N115" s="55"/>
      <c r="O115" s="55">
        <f t="shared" si="19"/>
        <v>40</v>
      </c>
      <c r="P115" s="55">
        <v>40</v>
      </c>
      <c r="Q115" s="55"/>
      <c r="S115" s="55">
        <v>2016</v>
      </c>
      <c r="T115" s="55" t="s">
        <v>1767</v>
      </c>
      <c r="U115" s="55" t="s">
        <v>1768</v>
      </c>
      <c r="V115" s="55"/>
      <c r="W115" s="55"/>
      <c r="X115" s="55">
        <f t="shared" si="12"/>
        <v>155</v>
      </c>
      <c r="Y115" s="55"/>
      <c r="Z115" s="55">
        <v>155</v>
      </c>
      <c r="AB115" s="55">
        <v>2017</v>
      </c>
      <c r="AC115" s="55" t="s">
        <v>1530</v>
      </c>
      <c r="AD115" s="55"/>
      <c r="AE115" s="55"/>
      <c r="AF115" s="55"/>
      <c r="AG115" s="55">
        <f t="shared" si="13"/>
        <v>29</v>
      </c>
      <c r="AH115" s="55">
        <v>16</v>
      </c>
      <c r="AI115" s="55">
        <v>13</v>
      </c>
      <c r="AK115" s="55">
        <v>2018</v>
      </c>
      <c r="AL115" s="55" t="s">
        <v>1475</v>
      </c>
      <c r="AM115" s="55"/>
      <c r="AN115" s="55"/>
      <c r="AO115" s="55"/>
      <c r="AP115" s="55">
        <f t="shared" si="20"/>
        <v>326</v>
      </c>
      <c r="AQ115" s="55">
        <v>167</v>
      </c>
      <c r="AR115" s="55">
        <v>159</v>
      </c>
      <c r="AT115" s="55">
        <v>2019</v>
      </c>
      <c r="AU115" s="55" t="s">
        <v>1769</v>
      </c>
      <c r="AV115" s="55" t="s">
        <v>1770</v>
      </c>
      <c r="AW115" s="55"/>
      <c r="AX115" s="55"/>
      <c r="AY115" s="55">
        <f t="shared" si="14"/>
        <v>38</v>
      </c>
      <c r="AZ115" s="55">
        <v>38</v>
      </c>
      <c r="BA115" s="55"/>
      <c r="BC115" s="55">
        <v>2020</v>
      </c>
      <c r="BD115" s="55" t="s">
        <v>1771</v>
      </c>
      <c r="BE115" s="55"/>
      <c r="BF115" s="55"/>
      <c r="BG115" s="55"/>
      <c r="BH115" s="55">
        <f t="shared" si="15"/>
        <v>65</v>
      </c>
      <c r="BI115" s="55">
        <v>65</v>
      </c>
      <c r="BJ115" s="55"/>
    </row>
    <row r="116" spans="1:62">
      <c r="A116" s="55">
        <v>2014</v>
      </c>
      <c r="B116" s="55" t="s">
        <v>1772</v>
      </c>
      <c r="C116" s="55"/>
      <c r="D116" s="55"/>
      <c r="E116" s="55"/>
      <c r="F116" s="55">
        <f>SUM(G116:H116)</f>
        <v>2082</v>
      </c>
      <c r="G116" s="55">
        <v>1041</v>
      </c>
      <c r="H116" s="55">
        <v>1041</v>
      </c>
      <c r="J116" s="55">
        <v>2015</v>
      </c>
      <c r="K116" s="55" t="s">
        <v>976</v>
      </c>
      <c r="L116" s="55" t="s">
        <v>31</v>
      </c>
      <c r="M116" s="55"/>
      <c r="N116" s="55"/>
      <c r="O116" s="55">
        <f t="shared" si="19"/>
        <v>8</v>
      </c>
      <c r="P116" s="55">
        <v>8</v>
      </c>
      <c r="Q116" s="55"/>
      <c r="S116" s="55">
        <v>2016</v>
      </c>
      <c r="T116" s="55" t="s">
        <v>85</v>
      </c>
      <c r="U116" s="55" t="s">
        <v>1773</v>
      </c>
      <c r="V116" s="55"/>
      <c r="W116" s="55"/>
      <c r="X116" s="55">
        <f t="shared" si="12"/>
        <v>9</v>
      </c>
      <c r="Y116" s="55">
        <v>9</v>
      </c>
      <c r="Z116" s="55"/>
      <c r="AB116" s="55">
        <v>2017</v>
      </c>
      <c r="AC116" s="55" t="s">
        <v>1774</v>
      </c>
      <c r="AD116" s="55"/>
      <c r="AE116" s="55"/>
      <c r="AF116" s="55"/>
      <c r="AG116" s="55">
        <f t="shared" si="13"/>
        <v>64</v>
      </c>
      <c r="AH116" s="55">
        <v>4</v>
      </c>
      <c r="AI116" s="55">
        <v>60</v>
      </c>
      <c r="AK116" s="55">
        <v>2018</v>
      </c>
      <c r="AL116" s="55" t="s">
        <v>1775</v>
      </c>
      <c r="AM116" s="55"/>
      <c r="AN116" s="55"/>
      <c r="AO116" s="55"/>
      <c r="AP116" s="55">
        <f t="shared" si="20"/>
        <v>25</v>
      </c>
      <c r="AQ116" s="55">
        <v>12</v>
      </c>
      <c r="AR116" s="55">
        <v>13</v>
      </c>
      <c r="AT116" s="55">
        <v>2019</v>
      </c>
      <c r="AU116" s="55" t="s">
        <v>1776</v>
      </c>
      <c r="AV116" s="55" t="s">
        <v>1777</v>
      </c>
      <c r="AW116" s="55"/>
      <c r="AX116" s="55"/>
      <c r="AY116" s="55">
        <f t="shared" si="14"/>
        <v>44</v>
      </c>
      <c r="AZ116" s="55">
        <v>44</v>
      </c>
      <c r="BA116" s="55"/>
      <c r="BC116" s="55">
        <v>2020</v>
      </c>
      <c r="BD116" s="55" t="s">
        <v>1778</v>
      </c>
      <c r="BE116" s="55" t="s">
        <v>1608</v>
      </c>
      <c r="BF116" s="55"/>
      <c r="BG116" s="55" t="s">
        <v>914</v>
      </c>
      <c r="BH116" s="55">
        <f t="shared" si="15"/>
        <v>55</v>
      </c>
      <c r="BI116" s="55"/>
      <c r="BJ116" s="55">
        <v>55</v>
      </c>
    </row>
    <row r="117" spans="1:62">
      <c r="A117" s="55">
        <v>2014</v>
      </c>
      <c r="B117" s="55" t="s">
        <v>1779</v>
      </c>
      <c r="C117" s="55"/>
      <c r="D117" s="55"/>
      <c r="E117" s="55"/>
      <c r="F117" s="55">
        <f>SUM(G117:H117)</f>
        <v>2566</v>
      </c>
      <c r="G117" s="55">
        <v>985</v>
      </c>
      <c r="H117" s="55">
        <v>1581</v>
      </c>
      <c r="J117" s="55">
        <v>2015</v>
      </c>
      <c r="K117" s="55" t="s">
        <v>1780</v>
      </c>
      <c r="L117" s="55"/>
      <c r="M117" s="55"/>
      <c r="N117" s="55"/>
      <c r="O117" s="55">
        <f t="shared" si="19"/>
        <v>150</v>
      </c>
      <c r="P117" s="55">
        <v>65</v>
      </c>
      <c r="Q117" s="55">
        <v>85</v>
      </c>
      <c r="S117" s="55">
        <v>2016</v>
      </c>
      <c r="T117" s="55" t="s">
        <v>1781</v>
      </c>
      <c r="U117" s="55"/>
      <c r="V117" s="55"/>
      <c r="W117" s="55"/>
      <c r="X117" s="55">
        <f t="shared" si="12"/>
        <v>3029</v>
      </c>
      <c r="Y117" s="55">
        <v>1412</v>
      </c>
      <c r="Z117" s="55">
        <v>1617</v>
      </c>
      <c r="AB117" s="55">
        <v>2017</v>
      </c>
      <c r="AC117" s="55" t="s">
        <v>1171</v>
      </c>
      <c r="AD117" s="55"/>
      <c r="AE117" s="55"/>
      <c r="AF117" s="55"/>
      <c r="AG117" s="55">
        <f t="shared" si="13"/>
        <v>36</v>
      </c>
      <c r="AH117" s="55">
        <v>33</v>
      </c>
      <c r="AI117" s="55">
        <v>3</v>
      </c>
      <c r="AK117" s="55">
        <v>2018</v>
      </c>
      <c r="AL117" s="55" t="s">
        <v>1782</v>
      </c>
      <c r="AM117" s="55" t="s">
        <v>48</v>
      </c>
      <c r="AN117" s="55"/>
      <c r="AO117" s="55"/>
      <c r="AP117" s="55">
        <f t="shared" si="20"/>
        <v>44</v>
      </c>
      <c r="AQ117" s="55">
        <v>44</v>
      </c>
      <c r="AR117" s="55"/>
      <c r="AT117" s="55">
        <v>2019</v>
      </c>
      <c r="AU117" s="55" t="s">
        <v>1783</v>
      </c>
      <c r="AV117" s="55"/>
      <c r="AW117" s="55"/>
      <c r="AX117" s="55"/>
      <c r="AY117" s="55">
        <f t="shared" si="14"/>
        <v>20</v>
      </c>
      <c r="AZ117" s="55">
        <v>12</v>
      </c>
      <c r="BA117" s="55">
        <v>8</v>
      </c>
      <c r="BC117" s="55">
        <v>2020</v>
      </c>
      <c r="BD117" s="55" t="s">
        <v>1784</v>
      </c>
      <c r="BE117" s="55"/>
      <c r="BF117" s="55"/>
      <c r="BG117" s="55"/>
      <c r="BH117" s="55">
        <f t="shared" si="15"/>
        <v>169</v>
      </c>
      <c r="BI117" s="55">
        <v>78</v>
      </c>
      <c r="BJ117" s="55">
        <v>91</v>
      </c>
    </row>
    <row r="118" spans="1:62">
      <c r="A118" s="55">
        <v>2014</v>
      </c>
      <c r="B118" s="55" t="s">
        <v>250</v>
      </c>
      <c r="C118" s="55"/>
      <c r="D118" s="55"/>
      <c r="E118" s="55"/>
      <c r="F118" s="55">
        <f>SUM(G118:H118)</f>
        <v>9934</v>
      </c>
      <c r="G118" s="55">
        <v>5268</v>
      </c>
      <c r="H118" s="55">
        <v>4666</v>
      </c>
      <c r="J118" s="55">
        <v>2015</v>
      </c>
      <c r="K118" s="55" t="s">
        <v>1785</v>
      </c>
      <c r="L118" s="55"/>
      <c r="M118" s="55"/>
      <c r="N118" s="55"/>
      <c r="O118" s="55">
        <f t="shared" si="19"/>
        <v>2684</v>
      </c>
      <c r="P118" s="55">
        <v>1181</v>
      </c>
      <c r="Q118" s="55">
        <v>1503</v>
      </c>
      <c r="S118" s="55">
        <v>2016</v>
      </c>
      <c r="T118" s="55" t="s">
        <v>1612</v>
      </c>
      <c r="U118" s="55"/>
      <c r="V118" s="55"/>
      <c r="W118" s="55"/>
      <c r="X118" s="55">
        <f t="shared" si="12"/>
        <v>13644</v>
      </c>
      <c r="Y118" s="55">
        <v>9768</v>
      </c>
      <c r="Z118" s="55">
        <v>3876</v>
      </c>
      <c r="AB118" s="55">
        <v>2017</v>
      </c>
      <c r="AC118" s="55" t="s">
        <v>1786</v>
      </c>
      <c r="AD118" s="55" t="s">
        <v>1787</v>
      </c>
      <c r="AE118" s="55"/>
      <c r="AF118" s="55"/>
      <c r="AG118" s="55">
        <f t="shared" si="13"/>
        <v>54</v>
      </c>
      <c r="AH118" s="55">
        <v>54</v>
      </c>
      <c r="AI118" s="55"/>
      <c r="AK118" s="55">
        <v>2018</v>
      </c>
      <c r="AL118" s="55" t="s">
        <v>1788</v>
      </c>
      <c r="AM118" s="55" t="s">
        <v>603</v>
      </c>
      <c r="AN118" s="55"/>
      <c r="AO118" s="55"/>
      <c r="AP118" s="55">
        <f t="shared" si="20"/>
        <v>15</v>
      </c>
      <c r="AQ118" s="55">
        <v>15</v>
      </c>
      <c r="AR118" s="55"/>
      <c r="AT118" s="55">
        <v>2019</v>
      </c>
      <c r="AU118" s="55" t="s">
        <v>1789</v>
      </c>
      <c r="AV118" s="55"/>
      <c r="AW118" s="55"/>
      <c r="AX118" s="55"/>
      <c r="AY118" s="55">
        <f t="shared" si="14"/>
        <v>62</v>
      </c>
      <c r="AZ118" s="55">
        <v>27</v>
      </c>
      <c r="BA118" s="55">
        <v>35</v>
      </c>
      <c r="BC118" s="55">
        <v>2020</v>
      </c>
      <c r="BD118" s="55" t="s">
        <v>1790</v>
      </c>
      <c r="BE118" s="55"/>
      <c r="BF118" s="55"/>
      <c r="BG118" s="55"/>
      <c r="BH118" s="55">
        <f t="shared" si="15"/>
        <v>1668</v>
      </c>
      <c r="BI118" s="55">
        <v>701</v>
      </c>
      <c r="BJ118" s="55">
        <v>967</v>
      </c>
    </row>
    <row r="119" spans="1:62">
      <c r="A119" s="55">
        <v>2014</v>
      </c>
      <c r="B119" s="55" t="s">
        <v>1791</v>
      </c>
      <c r="C119" s="55"/>
      <c r="D119" s="55"/>
      <c r="E119" s="55"/>
      <c r="F119" s="55">
        <f t="shared" ref="F119:F123" si="21">SUM(G119:H119)</f>
        <v>37112</v>
      </c>
      <c r="G119" s="55">
        <v>18348</v>
      </c>
      <c r="H119" s="55">
        <v>18764</v>
      </c>
      <c r="J119" s="55">
        <v>2015</v>
      </c>
      <c r="K119" s="55" t="s">
        <v>403</v>
      </c>
      <c r="L119" s="55" t="s">
        <v>1792</v>
      </c>
      <c r="M119" s="55"/>
      <c r="N119" s="55"/>
      <c r="O119" s="55">
        <f t="shared" si="19"/>
        <v>90</v>
      </c>
      <c r="P119" s="55">
        <v>90</v>
      </c>
      <c r="Q119" s="55"/>
      <c r="S119" s="55">
        <v>2016</v>
      </c>
      <c r="T119" s="55" t="s">
        <v>1793</v>
      </c>
      <c r="U119" s="55"/>
      <c r="V119" s="55"/>
      <c r="W119" s="55"/>
      <c r="X119" s="55">
        <f t="shared" si="12"/>
        <v>1679</v>
      </c>
      <c r="Y119" s="55">
        <v>855</v>
      </c>
      <c r="Z119" s="55">
        <v>824</v>
      </c>
      <c r="AB119" s="55">
        <v>2017</v>
      </c>
      <c r="AC119" s="55" t="s">
        <v>298</v>
      </c>
      <c r="AD119" s="55" t="s">
        <v>1794</v>
      </c>
      <c r="AE119" s="55"/>
      <c r="AF119" s="55"/>
      <c r="AG119" s="55">
        <f t="shared" si="13"/>
        <v>10</v>
      </c>
      <c r="AH119" s="55">
        <v>10</v>
      </c>
      <c r="AI119" s="55"/>
      <c r="AK119" s="55">
        <v>2018</v>
      </c>
      <c r="AL119" s="55" t="s">
        <v>1795</v>
      </c>
      <c r="AM119" s="55"/>
      <c r="AN119" s="55"/>
      <c r="AO119" s="55"/>
      <c r="AP119" s="55">
        <f t="shared" si="20"/>
        <v>65</v>
      </c>
      <c r="AQ119" s="55">
        <v>32</v>
      </c>
      <c r="AR119" s="55">
        <v>33</v>
      </c>
      <c r="AT119" s="55">
        <v>2019</v>
      </c>
      <c r="AU119" s="55" t="s">
        <v>1628</v>
      </c>
      <c r="AV119" s="55"/>
      <c r="AW119" s="55"/>
      <c r="AX119" s="55"/>
      <c r="AY119" s="55">
        <f t="shared" si="14"/>
        <v>83</v>
      </c>
      <c r="AZ119" s="55">
        <v>39</v>
      </c>
      <c r="BA119" s="55">
        <v>44</v>
      </c>
      <c r="BC119" s="55">
        <v>2020</v>
      </c>
      <c r="BD119" s="55" t="s">
        <v>1796</v>
      </c>
      <c r="BE119" s="55"/>
      <c r="BF119" s="55"/>
      <c r="BG119" s="55"/>
      <c r="BH119" s="55">
        <f t="shared" si="15"/>
        <v>15</v>
      </c>
      <c r="BI119" s="55">
        <v>3</v>
      </c>
      <c r="BJ119" s="55">
        <v>12</v>
      </c>
    </row>
    <row r="120" spans="1:62">
      <c r="A120" s="55">
        <v>2014</v>
      </c>
      <c r="B120" s="55" t="s">
        <v>1797</v>
      </c>
      <c r="C120" s="55"/>
      <c r="D120" s="55"/>
      <c r="E120" s="55"/>
      <c r="F120" s="55">
        <f t="shared" si="21"/>
        <v>35</v>
      </c>
      <c r="G120" s="55">
        <v>20</v>
      </c>
      <c r="H120" s="55">
        <v>15</v>
      </c>
      <c r="J120" s="55">
        <v>2015</v>
      </c>
      <c r="K120" s="55" t="s">
        <v>1798</v>
      </c>
      <c r="L120" s="55" t="s">
        <v>246</v>
      </c>
      <c r="M120" s="55"/>
      <c r="N120" s="55"/>
      <c r="O120" s="55">
        <f t="shared" si="19"/>
        <v>14</v>
      </c>
      <c r="P120" s="55">
        <v>14</v>
      </c>
      <c r="Q120" s="55"/>
      <c r="S120" s="55">
        <v>2016</v>
      </c>
      <c r="T120" s="55" t="s">
        <v>1799</v>
      </c>
      <c r="U120" s="55"/>
      <c r="V120" s="55"/>
      <c r="W120" s="55"/>
      <c r="X120" s="55">
        <f t="shared" si="12"/>
        <v>4888</v>
      </c>
      <c r="Y120" s="55">
        <v>2467</v>
      </c>
      <c r="Z120" s="55">
        <v>2421</v>
      </c>
      <c r="AB120" s="55">
        <v>2017</v>
      </c>
      <c r="AC120" s="55" t="s">
        <v>1800</v>
      </c>
      <c r="AD120" s="55" t="s">
        <v>1801</v>
      </c>
      <c r="AE120" s="55"/>
      <c r="AF120" s="12" t="s">
        <v>914</v>
      </c>
      <c r="AG120" s="55">
        <f t="shared" si="13"/>
        <v>33</v>
      </c>
      <c r="AH120" s="55"/>
      <c r="AI120" s="55">
        <v>33</v>
      </c>
      <c r="AK120" s="55">
        <v>2018</v>
      </c>
      <c r="AL120" s="55" t="s">
        <v>1802</v>
      </c>
      <c r="AM120" s="55" t="s">
        <v>1803</v>
      </c>
      <c r="AN120" s="55"/>
      <c r="AO120" s="55"/>
      <c r="AP120" s="55">
        <f t="shared" si="20"/>
        <v>20</v>
      </c>
      <c r="AQ120" s="55">
        <v>20</v>
      </c>
      <c r="AR120" s="55"/>
      <c r="AT120" s="55">
        <v>2019</v>
      </c>
      <c r="AU120" s="55" t="s">
        <v>1804</v>
      </c>
      <c r="AV120" s="55"/>
      <c r="AW120" s="55"/>
      <c r="AX120" s="55"/>
      <c r="AY120" s="55">
        <f t="shared" si="14"/>
        <v>32</v>
      </c>
      <c r="AZ120" s="55">
        <v>12</v>
      </c>
      <c r="BA120" s="55">
        <v>20</v>
      </c>
      <c r="BC120" s="55">
        <v>2020</v>
      </c>
      <c r="BD120" s="55" t="s">
        <v>1805</v>
      </c>
      <c r="BE120" s="55"/>
      <c r="BF120" s="55"/>
      <c r="BG120" s="55"/>
      <c r="BH120" s="55">
        <f t="shared" si="15"/>
        <v>11</v>
      </c>
      <c r="BI120" s="55">
        <v>5</v>
      </c>
      <c r="BJ120" s="55">
        <v>6</v>
      </c>
    </row>
    <row r="121" spans="1:62">
      <c r="A121" s="55">
        <v>2014</v>
      </c>
      <c r="B121" s="55" t="s">
        <v>1012</v>
      </c>
      <c r="C121" s="55" t="s">
        <v>1806</v>
      </c>
      <c r="D121" s="55"/>
      <c r="E121" s="55"/>
      <c r="F121" s="55">
        <f t="shared" si="21"/>
        <v>19</v>
      </c>
      <c r="G121" s="55">
        <v>19</v>
      </c>
      <c r="H121" s="55"/>
      <c r="J121" s="55">
        <v>2015</v>
      </c>
      <c r="K121" s="55" t="s">
        <v>1380</v>
      </c>
      <c r="L121" s="55" t="s">
        <v>1807</v>
      </c>
      <c r="M121" s="55"/>
      <c r="N121" s="55"/>
      <c r="O121" s="55">
        <f t="shared" si="19"/>
        <v>15</v>
      </c>
      <c r="P121" s="55">
        <v>15</v>
      </c>
      <c r="Q121" s="55"/>
      <c r="S121" s="55">
        <v>2016</v>
      </c>
      <c r="T121" s="55" t="s">
        <v>1808</v>
      </c>
      <c r="U121" s="55"/>
      <c r="V121" s="55"/>
      <c r="W121" s="55"/>
      <c r="X121" s="55">
        <f t="shared" si="12"/>
        <v>40</v>
      </c>
      <c r="Y121" s="55">
        <v>20</v>
      </c>
      <c r="Z121" s="55">
        <v>20</v>
      </c>
      <c r="AB121" s="55">
        <v>2017</v>
      </c>
      <c r="AC121" s="55" t="s">
        <v>1809</v>
      </c>
      <c r="AD121" s="55"/>
      <c r="AE121" s="55"/>
      <c r="AF121" s="55"/>
      <c r="AG121" s="55">
        <f t="shared" si="13"/>
        <v>3</v>
      </c>
      <c r="AH121" s="55">
        <v>2</v>
      </c>
      <c r="AI121" s="55">
        <v>1</v>
      </c>
      <c r="AK121" s="55">
        <v>2018</v>
      </c>
      <c r="AL121" s="55" t="s">
        <v>1810</v>
      </c>
      <c r="AM121" s="55"/>
      <c r="AN121" s="55"/>
      <c r="AO121" s="55"/>
      <c r="AP121" s="55">
        <f t="shared" si="20"/>
        <v>166</v>
      </c>
      <c r="AQ121" s="55">
        <v>120</v>
      </c>
      <c r="AR121" s="55">
        <v>46</v>
      </c>
      <c r="AT121" s="55">
        <v>2019</v>
      </c>
      <c r="AU121" s="55" t="s">
        <v>1811</v>
      </c>
      <c r="AV121" s="55" t="s">
        <v>1812</v>
      </c>
      <c r="AW121" s="55"/>
      <c r="AX121" s="55"/>
      <c r="AY121" s="55">
        <f t="shared" si="14"/>
        <v>28</v>
      </c>
      <c r="AZ121" s="55">
        <v>28</v>
      </c>
      <c r="BA121" s="55"/>
      <c r="BC121" s="55">
        <v>2020</v>
      </c>
      <c r="BD121" s="55" t="s">
        <v>1813</v>
      </c>
      <c r="BE121" s="55"/>
      <c r="BF121" s="55"/>
      <c r="BG121" s="55"/>
      <c r="BH121" s="55">
        <f t="shared" si="15"/>
        <v>8</v>
      </c>
      <c r="BI121" s="55">
        <v>8</v>
      </c>
      <c r="BJ121" s="55"/>
    </row>
    <row r="122" spans="1:62">
      <c r="A122" s="12">
        <v>2014</v>
      </c>
      <c r="B122" s="12" t="s">
        <v>1814</v>
      </c>
      <c r="C122" s="12" t="s">
        <v>1815</v>
      </c>
      <c r="D122" s="12" t="s">
        <v>914</v>
      </c>
      <c r="E122" s="12"/>
      <c r="F122" s="12">
        <f t="shared" si="21"/>
        <v>165</v>
      </c>
      <c r="G122" s="12"/>
      <c r="H122" s="12">
        <v>165</v>
      </c>
      <c r="I122" s="49"/>
      <c r="J122" s="12">
        <v>2015</v>
      </c>
      <c r="K122" s="12" t="s">
        <v>1816</v>
      </c>
      <c r="L122" s="12" t="s">
        <v>1817</v>
      </c>
      <c r="M122" s="12" t="s">
        <v>914</v>
      </c>
      <c r="N122" s="12"/>
      <c r="O122" s="12">
        <f t="shared" si="19"/>
        <v>39</v>
      </c>
      <c r="P122" s="12"/>
      <c r="Q122" s="12">
        <v>39</v>
      </c>
      <c r="R122" s="49"/>
      <c r="S122" s="55">
        <v>2016</v>
      </c>
      <c r="T122" s="55" t="s">
        <v>1818</v>
      </c>
      <c r="U122" s="55" t="s">
        <v>246</v>
      </c>
      <c r="V122" s="55"/>
      <c r="W122" s="55"/>
      <c r="X122" s="55">
        <f t="shared" si="12"/>
        <v>16</v>
      </c>
      <c r="Y122" s="55">
        <v>16</v>
      </c>
      <c r="Z122" s="55"/>
      <c r="AB122" s="55">
        <v>2017</v>
      </c>
      <c r="AC122" s="55" t="s">
        <v>1819</v>
      </c>
      <c r="AD122" s="55"/>
      <c r="AE122" s="55"/>
      <c r="AF122" s="55"/>
      <c r="AG122" s="55">
        <f t="shared" si="13"/>
        <v>36</v>
      </c>
      <c r="AH122" s="55">
        <v>18</v>
      </c>
      <c r="AI122" s="55">
        <v>18</v>
      </c>
      <c r="AK122" s="55">
        <v>2018</v>
      </c>
      <c r="AL122" s="55" t="s">
        <v>1820</v>
      </c>
      <c r="AM122" s="55"/>
      <c r="AN122" s="55"/>
      <c r="AO122" s="55"/>
      <c r="AP122" s="55">
        <f t="shared" si="20"/>
        <v>3131</v>
      </c>
      <c r="AQ122" s="55">
        <f>SUM(AR122:AT122)</f>
        <v>2575</v>
      </c>
      <c r="AR122" s="55">
        <v>556</v>
      </c>
      <c r="AT122" s="55">
        <v>2019</v>
      </c>
      <c r="AU122" s="55" t="s">
        <v>1821</v>
      </c>
      <c r="AV122" s="55"/>
      <c r="AW122" s="55"/>
      <c r="AX122" s="55"/>
      <c r="AY122" s="55">
        <f t="shared" si="14"/>
        <v>1323</v>
      </c>
      <c r="AZ122" s="55">
        <v>708</v>
      </c>
      <c r="BA122" s="55">
        <v>615</v>
      </c>
      <c r="BC122" s="55">
        <v>2020</v>
      </c>
      <c r="BD122" s="55" t="s">
        <v>1822</v>
      </c>
      <c r="BE122" s="55" t="s">
        <v>1432</v>
      </c>
      <c r="BF122" s="55"/>
      <c r="BG122" s="55" t="s">
        <v>914</v>
      </c>
      <c r="BH122" s="55">
        <f t="shared" si="15"/>
        <v>21</v>
      </c>
      <c r="BI122" s="55"/>
      <c r="BJ122" s="55">
        <v>21</v>
      </c>
    </row>
    <row r="123" spans="1:62">
      <c r="A123" s="55">
        <v>2014</v>
      </c>
      <c r="B123" s="55" t="s">
        <v>1823</v>
      </c>
      <c r="C123" s="55"/>
      <c r="D123" s="55"/>
      <c r="E123" s="55"/>
      <c r="F123" s="55">
        <f t="shared" si="21"/>
        <v>764</v>
      </c>
      <c r="G123" s="55">
        <v>427</v>
      </c>
      <c r="H123" s="55">
        <v>337</v>
      </c>
      <c r="J123" s="55">
        <v>2015</v>
      </c>
      <c r="K123" s="55" t="s">
        <v>1824</v>
      </c>
      <c r="L123" s="55" t="s">
        <v>1825</v>
      </c>
      <c r="M123" s="55"/>
      <c r="N123" s="55"/>
      <c r="O123" s="55">
        <f t="shared" si="19"/>
        <v>21</v>
      </c>
      <c r="P123" s="55">
        <v>21</v>
      </c>
      <c r="Q123" s="55"/>
      <c r="S123" s="55">
        <v>2016</v>
      </c>
      <c r="T123" s="55" t="s">
        <v>1826</v>
      </c>
      <c r="U123" s="55"/>
      <c r="V123" s="55"/>
      <c r="W123" s="55"/>
      <c r="X123" s="55">
        <f t="shared" si="12"/>
        <v>26</v>
      </c>
      <c r="Y123" s="55">
        <v>10</v>
      </c>
      <c r="Z123" s="55">
        <v>16</v>
      </c>
      <c r="AB123" s="55">
        <v>2017</v>
      </c>
      <c r="AC123" s="55" t="s">
        <v>1827</v>
      </c>
      <c r="AD123" s="55"/>
      <c r="AE123" s="55"/>
      <c r="AF123" s="55"/>
      <c r="AG123" s="55">
        <f t="shared" si="13"/>
        <v>11</v>
      </c>
      <c r="AH123" s="55">
        <v>4</v>
      </c>
      <c r="AI123" s="55">
        <v>7</v>
      </c>
      <c r="AK123" s="55">
        <v>2018</v>
      </c>
      <c r="AL123" s="55" t="s">
        <v>1416</v>
      </c>
      <c r="AM123" s="55" t="s">
        <v>1828</v>
      </c>
      <c r="AN123" s="12" t="s">
        <v>914</v>
      </c>
      <c r="AO123" s="12" t="s">
        <v>914</v>
      </c>
      <c r="AP123" s="55">
        <f>SUM(AR123:AR123)</f>
        <v>27</v>
      </c>
      <c r="AQ123" s="55"/>
      <c r="AR123" s="55">
        <v>27</v>
      </c>
      <c r="AT123" s="55">
        <v>2019</v>
      </c>
      <c r="AU123" s="55" t="s">
        <v>1829</v>
      </c>
      <c r="AV123" s="55" t="s">
        <v>1756</v>
      </c>
      <c r="AW123" s="55"/>
      <c r="AX123" s="55"/>
      <c r="AY123" s="55">
        <f t="shared" si="14"/>
        <v>86</v>
      </c>
      <c r="AZ123" s="55">
        <v>86</v>
      </c>
      <c r="BA123" s="55"/>
      <c r="BC123" s="55">
        <v>2020</v>
      </c>
      <c r="BD123" s="55" t="s">
        <v>1830</v>
      </c>
      <c r="BE123" s="55"/>
      <c r="BF123" s="55"/>
      <c r="BG123" s="55"/>
      <c r="BH123" s="55">
        <f t="shared" si="15"/>
        <v>45</v>
      </c>
      <c r="BI123" s="55">
        <v>45</v>
      </c>
      <c r="BJ123" s="55"/>
    </row>
    <row r="124" spans="1:62">
      <c r="A124" s="55">
        <v>2014</v>
      </c>
      <c r="B124" s="55" t="s">
        <v>1831</v>
      </c>
      <c r="C124" s="55"/>
      <c r="D124" s="55"/>
      <c r="E124" s="55"/>
      <c r="F124" s="55">
        <f>SUM(G124:H124)</f>
        <v>11</v>
      </c>
      <c r="G124" s="55">
        <v>9</v>
      </c>
      <c r="H124" s="55">
        <v>2</v>
      </c>
      <c r="J124" s="55">
        <v>2015</v>
      </c>
      <c r="K124" s="55" t="s">
        <v>1284</v>
      </c>
      <c r="L124" s="55"/>
      <c r="M124" s="55"/>
      <c r="N124" s="55"/>
      <c r="O124" s="55">
        <f t="shared" si="19"/>
        <v>87</v>
      </c>
      <c r="P124" s="55">
        <v>68</v>
      </c>
      <c r="Q124" s="55">
        <v>19</v>
      </c>
      <c r="S124" s="12">
        <v>2016</v>
      </c>
      <c r="T124" s="12" t="s">
        <v>598</v>
      </c>
      <c r="U124" s="12" t="s">
        <v>1832</v>
      </c>
      <c r="V124" s="12" t="s">
        <v>914</v>
      </c>
      <c r="W124" s="12"/>
      <c r="X124" s="12">
        <f t="shared" si="12"/>
        <v>75</v>
      </c>
      <c r="Y124" s="12"/>
      <c r="Z124" s="12">
        <v>75</v>
      </c>
      <c r="AA124" s="49"/>
      <c r="AB124" s="55">
        <v>2017</v>
      </c>
      <c r="AC124" s="55" t="s">
        <v>1833</v>
      </c>
      <c r="AD124" s="55" t="s">
        <v>1834</v>
      </c>
      <c r="AE124" s="55"/>
      <c r="AF124" s="55"/>
      <c r="AG124" s="55">
        <f t="shared" si="13"/>
        <v>28</v>
      </c>
      <c r="AH124" s="55">
        <v>28</v>
      </c>
      <c r="AI124" s="55"/>
      <c r="AK124" s="55">
        <v>2018</v>
      </c>
      <c r="AL124" s="55" t="s">
        <v>1691</v>
      </c>
      <c r="AM124" s="55"/>
      <c r="AN124" s="55"/>
      <c r="AO124" s="55"/>
      <c r="AP124" s="55">
        <f t="shared" ref="AP124:AP139" si="22">SUM(AQ124:AR124)</f>
        <v>51</v>
      </c>
      <c r="AQ124" s="55">
        <v>1</v>
      </c>
      <c r="AR124" s="55">
        <v>50</v>
      </c>
      <c r="AT124" s="55">
        <v>2019</v>
      </c>
      <c r="AU124" s="55" t="s">
        <v>1327</v>
      </c>
      <c r="AV124" s="55"/>
      <c r="AW124" s="55"/>
      <c r="AX124" s="55"/>
      <c r="AY124" s="55">
        <f t="shared" si="14"/>
        <v>121</v>
      </c>
      <c r="AZ124" s="55">
        <v>79</v>
      </c>
      <c r="BA124" s="55">
        <v>42</v>
      </c>
      <c r="BC124" s="55">
        <v>2020</v>
      </c>
      <c r="BD124" s="55" t="s">
        <v>1835</v>
      </c>
      <c r="BE124" s="55"/>
      <c r="BF124" s="55"/>
      <c r="BG124" s="55"/>
      <c r="BH124" s="55">
        <f t="shared" si="15"/>
        <v>93</v>
      </c>
      <c r="BI124" s="55">
        <v>25</v>
      </c>
      <c r="BJ124" s="55">
        <v>68</v>
      </c>
    </row>
    <row r="125" spans="1:62">
      <c r="A125" s="55">
        <v>2014</v>
      </c>
      <c r="B125" s="55" t="s">
        <v>1836</v>
      </c>
      <c r="C125" s="55" t="s">
        <v>603</v>
      </c>
      <c r="D125" s="55"/>
      <c r="E125" s="55"/>
      <c r="F125" s="55">
        <f t="shared" ref="F125:F188" si="23">SUM(G125:H125)</f>
        <v>151</v>
      </c>
      <c r="G125" s="55">
        <v>151</v>
      </c>
      <c r="H125" s="55"/>
      <c r="J125" s="55">
        <v>2015</v>
      </c>
      <c r="K125" s="55" t="s">
        <v>1837</v>
      </c>
      <c r="L125" s="55" t="s">
        <v>1838</v>
      </c>
      <c r="M125" s="55"/>
      <c r="N125" s="55"/>
      <c r="O125" s="55">
        <f t="shared" si="19"/>
        <v>10</v>
      </c>
      <c r="P125" s="55">
        <v>10</v>
      </c>
      <c r="Q125" s="55"/>
      <c r="S125" s="55">
        <v>2016</v>
      </c>
      <c r="T125" s="55" t="s">
        <v>1721</v>
      </c>
      <c r="U125" s="55" t="s">
        <v>48</v>
      </c>
      <c r="V125" s="55"/>
      <c r="W125" s="55"/>
      <c r="X125" s="55">
        <f t="shared" si="12"/>
        <v>60</v>
      </c>
      <c r="Y125" s="55">
        <v>60</v>
      </c>
      <c r="Z125" s="55"/>
      <c r="AB125" s="55">
        <v>2017</v>
      </c>
      <c r="AC125" s="55" t="s">
        <v>1839</v>
      </c>
      <c r="AD125" s="55" t="s">
        <v>1840</v>
      </c>
      <c r="AE125" s="12" t="s">
        <v>914</v>
      </c>
      <c r="AF125" s="55"/>
      <c r="AG125" s="55">
        <f t="shared" si="13"/>
        <v>76</v>
      </c>
      <c r="AH125" s="55"/>
      <c r="AI125" s="55">
        <v>76</v>
      </c>
      <c r="AK125" s="55">
        <v>2018</v>
      </c>
      <c r="AL125" s="55" t="s">
        <v>1841</v>
      </c>
      <c r="AM125" s="55"/>
      <c r="AN125" s="55"/>
      <c r="AO125" s="55"/>
      <c r="AP125" s="55">
        <f t="shared" si="22"/>
        <v>760</v>
      </c>
      <c r="AQ125" s="55">
        <v>442</v>
      </c>
      <c r="AR125" s="55">
        <v>318</v>
      </c>
      <c r="AT125" s="55">
        <v>2019</v>
      </c>
      <c r="AU125" s="55" t="s">
        <v>1176</v>
      </c>
      <c r="AV125" s="55"/>
      <c r="AW125" s="55"/>
      <c r="AX125" s="55"/>
      <c r="AY125" s="55">
        <f t="shared" si="14"/>
        <v>18</v>
      </c>
      <c r="AZ125" s="55">
        <v>10</v>
      </c>
      <c r="BA125" s="55">
        <v>8</v>
      </c>
      <c r="BC125" s="55">
        <v>2020</v>
      </c>
      <c r="BD125" s="55" t="s">
        <v>1842</v>
      </c>
      <c r="BE125" s="55"/>
      <c r="BF125" s="55"/>
      <c r="BG125" s="55"/>
      <c r="BH125" s="55">
        <f t="shared" si="15"/>
        <v>204</v>
      </c>
      <c r="BI125" s="55">
        <v>112</v>
      </c>
      <c r="BJ125" s="55">
        <v>92</v>
      </c>
    </row>
    <row r="126" spans="1:62">
      <c r="A126" s="55">
        <v>2014</v>
      </c>
      <c r="B126" s="55" t="s">
        <v>1843</v>
      </c>
      <c r="C126" s="55"/>
      <c r="D126" s="55"/>
      <c r="E126" s="55"/>
      <c r="F126" s="55">
        <f t="shared" si="23"/>
        <v>262</v>
      </c>
      <c r="G126" s="55">
        <v>97</v>
      </c>
      <c r="H126" s="55">
        <v>165</v>
      </c>
      <c r="J126" s="55">
        <v>2015</v>
      </c>
      <c r="K126" s="55" t="s">
        <v>1844</v>
      </c>
      <c r="L126" s="55" t="s">
        <v>1845</v>
      </c>
      <c r="M126" s="55"/>
      <c r="N126" s="55"/>
      <c r="O126" s="55">
        <f t="shared" si="19"/>
        <v>24</v>
      </c>
      <c r="P126" s="55">
        <v>24</v>
      </c>
      <c r="Q126" s="55"/>
      <c r="S126" s="55">
        <v>2016</v>
      </c>
      <c r="T126" s="55" t="s">
        <v>1846</v>
      </c>
      <c r="U126" s="55" t="s">
        <v>1847</v>
      </c>
      <c r="V126" s="55"/>
      <c r="W126" s="55"/>
      <c r="X126" s="55">
        <f t="shared" si="12"/>
        <v>13</v>
      </c>
      <c r="Y126" s="55">
        <v>13</v>
      </c>
      <c r="Z126" s="55"/>
      <c r="AB126" s="55">
        <v>2017</v>
      </c>
      <c r="AC126" s="55" t="s">
        <v>1848</v>
      </c>
      <c r="AD126" s="55" t="s">
        <v>1849</v>
      </c>
      <c r="AE126" s="55"/>
      <c r="AF126" s="55"/>
      <c r="AG126" s="55">
        <f t="shared" si="13"/>
        <v>52</v>
      </c>
      <c r="AH126" s="55">
        <v>52</v>
      </c>
      <c r="AI126" s="55"/>
      <c r="AK126" s="55">
        <v>2018</v>
      </c>
      <c r="AL126" s="55" t="s">
        <v>1850</v>
      </c>
      <c r="AM126" s="55" t="s">
        <v>600</v>
      </c>
      <c r="AN126" s="55"/>
      <c r="AO126" s="55"/>
      <c r="AP126" s="55">
        <f t="shared" si="22"/>
        <v>15</v>
      </c>
      <c r="AQ126" s="55">
        <v>15</v>
      </c>
      <c r="AR126" s="55"/>
      <c r="AT126" s="55">
        <v>2019</v>
      </c>
      <c r="AU126" s="55" t="s">
        <v>1851</v>
      </c>
      <c r="AV126" s="55" t="s">
        <v>1320</v>
      </c>
      <c r="AW126" s="55"/>
      <c r="AX126" s="55"/>
      <c r="AY126" s="55">
        <f t="shared" si="14"/>
        <v>30</v>
      </c>
      <c r="AZ126" s="55">
        <v>30</v>
      </c>
      <c r="BA126" s="55"/>
      <c r="BC126" s="55">
        <v>2020</v>
      </c>
      <c r="BD126" s="55" t="s">
        <v>1852</v>
      </c>
      <c r="BE126" s="55"/>
      <c r="BF126" s="55"/>
      <c r="BG126" s="55"/>
      <c r="BH126" s="55">
        <f t="shared" si="15"/>
        <v>21</v>
      </c>
      <c r="BI126" s="55">
        <v>21</v>
      </c>
      <c r="BJ126" s="55"/>
    </row>
    <row r="127" spans="1:62">
      <c r="A127" s="12">
        <v>2014</v>
      </c>
      <c r="B127" s="12" t="s">
        <v>1853</v>
      </c>
      <c r="C127" s="12" t="s">
        <v>1854</v>
      </c>
      <c r="D127" s="12" t="s">
        <v>914</v>
      </c>
      <c r="E127" s="12"/>
      <c r="F127" s="12">
        <f t="shared" si="23"/>
        <v>39</v>
      </c>
      <c r="G127" s="12">
        <v>39</v>
      </c>
      <c r="H127" s="12"/>
      <c r="I127" s="49"/>
      <c r="J127" s="55">
        <v>2015</v>
      </c>
      <c r="K127" s="55" t="s">
        <v>1855</v>
      </c>
      <c r="L127" s="55" t="s">
        <v>1856</v>
      </c>
      <c r="M127" s="55"/>
      <c r="N127" s="55"/>
      <c r="O127" s="55">
        <f t="shared" si="19"/>
        <v>15</v>
      </c>
      <c r="P127" s="55">
        <v>10</v>
      </c>
      <c r="Q127" s="55">
        <v>5</v>
      </c>
      <c r="S127" s="55">
        <v>2016</v>
      </c>
      <c r="T127" s="55" t="s">
        <v>1857</v>
      </c>
      <c r="U127" s="55"/>
      <c r="V127" s="55"/>
      <c r="W127" s="55"/>
      <c r="X127" s="55">
        <f t="shared" si="12"/>
        <v>35</v>
      </c>
      <c r="Y127" s="55">
        <v>24</v>
      </c>
      <c r="Z127" s="55">
        <v>11</v>
      </c>
      <c r="AB127" s="55">
        <v>2017</v>
      </c>
      <c r="AC127" s="55" t="s">
        <v>1858</v>
      </c>
      <c r="AD127" s="55"/>
      <c r="AE127" s="55"/>
      <c r="AF127" s="55"/>
      <c r="AG127" s="55">
        <f t="shared" si="13"/>
        <v>2213</v>
      </c>
      <c r="AH127" s="55">
        <v>1129</v>
      </c>
      <c r="AI127" s="55">
        <v>1084</v>
      </c>
      <c r="AK127" s="55">
        <v>2018</v>
      </c>
      <c r="AL127" s="55" t="s">
        <v>96</v>
      </c>
      <c r="AM127" s="55"/>
      <c r="AN127" s="55"/>
      <c r="AO127" s="55"/>
      <c r="AP127" s="55">
        <f t="shared" si="22"/>
        <v>17675</v>
      </c>
      <c r="AQ127" s="55">
        <v>9014</v>
      </c>
      <c r="AR127" s="55">
        <v>8661</v>
      </c>
      <c r="AT127" s="55">
        <v>2019</v>
      </c>
      <c r="AU127" s="55" t="s">
        <v>878</v>
      </c>
      <c r="AV127" s="55"/>
      <c r="AW127" s="55"/>
      <c r="AX127" s="55"/>
      <c r="AY127" s="55">
        <f t="shared" si="14"/>
        <v>13</v>
      </c>
      <c r="AZ127" s="55">
        <v>10</v>
      </c>
      <c r="BA127" s="55">
        <v>3</v>
      </c>
      <c r="BC127" s="55">
        <v>2020</v>
      </c>
      <c r="BD127" s="55" t="s">
        <v>1859</v>
      </c>
      <c r="BE127" s="55"/>
      <c r="BF127" s="55"/>
      <c r="BG127" s="55"/>
      <c r="BH127" s="55">
        <f t="shared" si="15"/>
        <v>69</v>
      </c>
      <c r="BI127" s="55">
        <v>39</v>
      </c>
      <c r="BJ127" s="55">
        <v>30</v>
      </c>
    </row>
    <row r="128" spans="1:62">
      <c r="A128" s="12">
        <v>2014</v>
      </c>
      <c r="B128" s="12" t="s">
        <v>1860</v>
      </c>
      <c r="C128" s="12" t="s">
        <v>1861</v>
      </c>
      <c r="D128" s="12" t="s">
        <v>914</v>
      </c>
      <c r="E128" s="12"/>
      <c r="F128" s="12">
        <f t="shared" si="23"/>
        <v>21</v>
      </c>
      <c r="G128" s="12">
        <v>21</v>
      </c>
      <c r="H128" s="12"/>
      <c r="I128" s="49"/>
      <c r="J128" s="55">
        <v>2015</v>
      </c>
      <c r="K128" s="55" t="s">
        <v>1862</v>
      </c>
      <c r="L128" s="55" t="s">
        <v>1863</v>
      </c>
      <c r="M128" s="55"/>
      <c r="N128" s="55"/>
      <c r="O128" s="55">
        <f t="shared" si="19"/>
        <v>242</v>
      </c>
      <c r="P128" s="55"/>
      <c r="Q128" s="55">
        <v>242</v>
      </c>
      <c r="S128" s="55">
        <v>2016</v>
      </c>
      <c r="T128" s="55" t="s">
        <v>1173</v>
      </c>
      <c r="U128" s="55"/>
      <c r="V128" s="55"/>
      <c r="W128" s="55"/>
      <c r="X128" s="55">
        <f t="shared" si="12"/>
        <v>44</v>
      </c>
      <c r="Y128" s="55">
        <v>30</v>
      </c>
      <c r="Z128" s="55">
        <v>14</v>
      </c>
      <c r="AB128" s="55">
        <v>2017</v>
      </c>
      <c r="AC128" s="55" t="s">
        <v>1786</v>
      </c>
      <c r="AD128" s="55"/>
      <c r="AE128" s="55"/>
      <c r="AF128" s="55"/>
      <c r="AG128" s="55">
        <f t="shared" si="13"/>
        <v>1938</v>
      </c>
      <c r="AH128" s="55">
        <v>901</v>
      </c>
      <c r="AI128" s="55">
        <v>1037</v>
      </c>
      <c r="AK128" s="55">
        <v>2018</v>
      </c>
      <c r="AL128" s="55" t="s">
        <v>1864</v>
      </c>
      <c r="AM128" s="55" t="s">
        <v>1865</v>
      </c>
      <c r="AN128" s="55"/>
      <c r="AO128" s="55"/>
      <c r="AP128" s="55">
        <f t="shared" si="22"/>
        <v>22</v>
      </c>
      <c r="AQ128" s="55">
        <v>22</v>
      </c>
      <c r="AR128" s="55"/>
      <c r="AT128" s="55">
        <v>2019</v>
      </c>
      <c r="AU128" s="55" t="s">
        <v>1866</v>
      </c>
      <c r="AV128" s="55" t="s">
        <v>1867</v>
      </c>
      <c r="AW128" s="55"/>
      <c r="AX128" s="55"/>
      <c r="AY128" s="55">
        <f t="shared" si="14"/>
        <v>17</v>
      </c>
      <c r="AZ128" s="55"/>
      <c r="BA128" s="55">
        <v>17</v>
      </c>
      <c r="BC128" s="55">
        <v>2020</v>
      </c>
      <c r="BD128" s="55" t="s">
        <v>1868</v>
      </c>
      <c r="BE128" s="55"/>
      <c r="BF128" s="55"/>
      <c r="BG128" s="55"/>
      <c r="BH128" s="55">
        <f t="shared" si="15"/>
        <v>63</v>
      </c>
      <c r="BI128" s="55">
        <v>63</v>
      </c>
      <c r="BJ128" s="55"/>
    </row>
    <row r="129" spans="1:62">
      <c r="A129" s="55">
        <v>2014</v>
      </c>
      <c r="B129" s="55" t="s">
        <v>1869</v>
      </c>
      <c r="C129" s="55" t="s">
        <v>1870</v>
      </c>
      <c r="D129" s="55"/>
      <c r="E129" s="55"/>
      <c r="F129" s="55">
        <f t="shared" si="23"/>
        <v>11</v>
      </c>
      <c r="G129" s="55">
        <v>11</v>
      </c>
      <c r="H129" s="55"/>
      <c r="J129" s="55">
        <v>2015</v>
      </c>
      <c r="K129" s="55" t="s">
        <v>1871</v>
      </c>
      <c r="L129" s="55"/>
      <c r="M129" s="55"/>
      <c r="N129" s="55"/>
      <c r="O129" s="55">
        <f t="shared" si="19"/>
        <v>20</v>
      </c>
      <c r="P129" s="55">
        <v>10</v>
      </c>
      <c r="Q129" s="55">
        <v>10</v>
      </c>
      <c r="S129" s="55">
        <v>2016</v>
      </c>
      <c r="T129" s="55" t="s">
        <v>1872</v>
      </c>
      <c r="U129" s="55"/>
      <c r="V129" s="55"/>
      <c r="W129" s="55"/>
      <c r="X129" s="55">
        <f t="shared" si="12"/>
        <v>46</v>
      </c>
      <c r="Y129" s="55">
        <v>32</v>
      </c>
      <c r="Z129" s="55">
        <v>14</v>
      </c>
      <c r="AB129" s="55">
        <v>2017</v>
      </c>
      <c r="AC129" s="55" t="s">
        <v>1445</v>
      </c>
      <c r="AD129" s="55"/>
      <c r="AE129" s="55"/>
      <c r="AF129" s="55"/>
      <c r="AG129" s="55">
        <f t="shared" si="13"/>
        <v>6933</v>
      </c>
      <c r="AH129" s="55">
        <v>3402</v>
      </c>
      <c r="AI129" s="55">
        <v>3531</v>
      </c>
      <c r="AK129" s="55">
        <v>2018</v>
      </c>
      <c r="AL129" s="55" t="s">
        <v>1873</v>
      </c>
      <c r="AM129" s="55"/>
      <c r="AN129" s="55"/>
      <c r="AO129" s="55"/>
      <c r="AP129" s="55">
        <f t="shared" si="22"/>
        <v>141</v>
      </c>
      <c r="AQ129" s="55">
        <v>67</v>
      </c>
      <c r="AR129" s="55">
        <v>74</v>
      </c>
      <c r="AT129" s="55">
        <v>2019</v>
      </c>
      <c r="AU129" s="55" t="s">
        <v>1874</v>
      </c>
      <c r="AV129" s="55" t="s">
        <v>1875</v>
      </c>
      <c r="AW129" s="55"/>
      <c r="AX129" s="55"/>
      <c r="AY129" s="55">
        <f t="shared" si="14"/>
        <v>49</v>
      </c>
      <c r="AZ129" s="55">
        <v>49</v>
      </c>
      <c r="BA129" s="55"/>
      <c r="BC129" s="55">
        <v>2020</v>
      </c>
      <c r="BD129" s="55" t="s">
        <v>237</v>
      </c>
      <c r="BE129" s="55"/>
      <c r="BF129" s="55"/>
      <c r="BG129" s="55"/>
      <c r="BH129" s="55">
        <f t="shared" si="15"/>
        <v>12</v>
      </c>
      <c r="BI129" s="55">
        <v>7</v>
      </c>
      <c r="BJ129" s="55">
        <v>5</v>
      </c>
    </row>
    <row r="130" spans="1:62">
      <c r="A130" s="55">
        <v>2014</v>
      </c>
      <c r="B130" s="55" t="s">
        <v>375</v>
      </c>
      <c r="C130" s="55" t="s">
        <v>1876</v>
      </c>
      <c r="D130" s="55"/>
      <c r="E130" s="55"/>
      <c r="F130" s="55">
        <f t="shared" si="23"/>
        <v>16</v>
      </c>
      <c r="G130" s="55">
        <v>16</v>
      </c>
      <c r="H130" s="55"/>
      <c r="J130" s="55">
        <v>2015</v>
      </c>
      <c r="K130" s="55" t="s">
        <v>1877</v>
      </c>
      <c r="L130" s="55"/>
      <c r="M130" s="55"/>
      <c r="N130" s="55"/>
      <c r="O130" s="55">
        <f t="shared" si="19"/>
        <v>787</v>
      </c>
      <c r="P130" s="55">
        <v>631</v>
      </c>
      <c r="Q130" s="55">
        <v>156</v>
      </c>
      <c r="S130" s="55">
        <v>2016</v>
      </c>
      <c r="T130" s="55" t="s">
        <v>1878</v>
      </c>
      <c r="U130" s="55"/>
      <c r="V130" s="55"/>
      <c r="W130" s="55"/>
      <c r="X130" s="55">
        <f t="shared" si="12"/>
        <v>11</v>
      </c>
      <c r="Y130" s="55">
        <v>8</v>
      </c>
      <c r="Z130" s="55">
        <v>3</v>
      </c>
      <c r="AB130" s="55">
        <v>2017</v>
      </c>
      <c r="AC130" s="55" t="s">
        <v>1879</v>
      </c>
      <c r="AD130" s="55" t="s">
        <v>1880</v>
      </c>
      <c r="AE130" s="12" t="s">
        <v>914</v>
      </c>
      <c r="AF130" s="55"/>
      <c r="AG130" s="55">
        <f t="shared" si="13"/>
        <v>1077</v>
      </c>
      <c r="AH130" s="55">
        <v>1077</v>
      </c>
      <c r="AI130" s="55"/>
      <c r="AK130" s="55">
        <v>2018</v>
      </c>
      <c r="AL130" s="55" t="s">
        <v>1881</v>
      </c>
      <c r="AM130" s="55"/>
      <c r="AN130" s="55"/>
      <c r="AO130" s="55"/>
      <c r="AP130" s="55">
        <f t="shared" si="22"/>
        <v>18</v>
      </c>
      <c r="AQ130" s="55">
        <v>13</v>
      </c>
      <c r="AR130" s="55">
        <v>5</v>
      </c>
      <c r="AT130" s="55">
        <v>2019</v>
      </c>
      <c r="AU130" s="55" t="s">
        <v>1882</v>
      </c>
      <c r="AV130" s="55"/>
      <c r="AW130" s="55"/>
      <c r="AX130" s="55"/>
      <c r="AY130" s="55">
        <f t="shared" si="14"/>
        <v>14</v>
      </c>
      <c r="AZ130" s="55">
        <v>11</v>
      </c>
      <c r="BA130" s="55">
        <v>3</v>
      </c>
      <c r="BC130" s="55">
        <v>2020</v>
      </c>
      <c r="BD130" s="55" t="s">
        <v>1883</v>
      </c>
      <c r="BE130" s="55"/>
      <c r="BF130" s="55"/>
      <c r="BG130" s="55"/>
      <c r="BH130" s="55">
        <f t="shared" si="15"/>
        <v>25</v>
      </c>
      <c r="BI130" s="55">
        <v>12</v>
      </c>
      <c r="BJ130" s="55">
        <v>13</v>
      </c>
    </row>
    <row r="131" spans="1:62">
      <c r="A131" s="55">
        <v>2014</v>
      </c>
      <c r="B131" s="55" t="s">
        <v>1884</v>
      </c>
      <c r="C131" s="55"/>
      <c r="D131" s="55"/>
      <c r="E131" s="55"/>
      <c r="F131" s="55">
        <f t="shared" si="23"/>
        <v>565</v>
      </c>
      <c r="G131" s="55">
        <v>222</v>
      </c>
      <c r="H131" s="55">
        <v>343</v>
      </c>
      <c r="J131" s="55">
        <v>2015</v>
      </c>
      <c r="K131" s="55" t="s">
        <v>1797</v>
      </c>
      <c r="L131" s="55"/>
      <c r="M131" s="55"/>
      <c r="N131" s="55"/>
      <c r="O131" s="55">
        <f t="shared" si="19"/>
        <v>20</v>
      </c>
      <c r="P131" s="55">
        <v>10</v>
      </c>
      <c r="Q131" s="55">
        <v>10</v>
      </c>
      <c r="S131" s="55">
        <v>2016</v>
      </c>
      <c r="T131" s="55" t="s">
        <v>1885</v>
      </c>
      <c r="U131" s="55"/>
      <c r="V131" s="55"/>
      <c r="W131" s="55"/>
      <c r="X131" s="55">
        <f t="shared" ref="X131:X194" si="24">SUM(Y131:Z131)</f>
        <v>10</v>
      </c>
      <c r="Y131" s="55">
        <v>7</v>
      </c>
      <c r="Z131" s="55">
        <v>3</v>
      </c>
      <c r="AB131" s="55">
        <v>2017</v>
      </c>
      <c r="AC131" s="55" t="s">
        <v>1886</v>
      </c>
      <c r="AD131" s="55" t="s">
        <v>1887</v>
      </c>
      <c r="AE131" s="55"/>
      <c r="AF131" s="55"/>
      <c r="AG131" s="55">
        <f t="shared" ref="AG131:AG194" si="25">SUM(AH131:AI131)</f>
        <v>121</v>
      </c>
      <c r="AH131" s="55">
        <v>121</v>
      </c>
      <c r="AI131" s="55"/>
      <c r="AK131" s="55">
        <v>2018</v>
      </c>
      <c r="AL131" s="55" t="s">
        <v>430</v>
      </c>
      <c r="AM131" s="55"/>
      <c r="AN131" s="55"/>
      <c r="AO131" s="55"/>
      <c r="AP131" s="55">
        <f t="shared" si="22"/>
        <v>318</v>
      </c>
      <c r="AQ131" s="55">
        <v>306</v>
      </c>
      <c r="AR131" s="55">
        <v>12</v>
      </c>
      <c r="AT131" s="12">
        <v>2019</v>
      </c>
      <c r="AU131" s="12" t="s">
        <v>1888</v>
      </c>
      <c r="AV131" s="12" t="s">
        <v>1889</v>
      </c>
      <c r="AW131" s="12" t="s">
        <v>914</v>
      </c>
      <c r="AX131" s="12"/>
      <c r="AY131" s="12">
        <f t="shared" si="14"/>
        <v>15</v>
      </c>
      <c r="AZ131" s="12">
        <v>15</v>
      </c>
      <c r="BA131" s="12"/>
      <c r="BB131" s="49"/>
      <c r="BC131" s="55">
        <v>2020</v>
      </c>
      <c r="BD131" s="55" t="s">
        <v>1890</v>
      </c>
      <c r="BE131" s="55"/>
      <c r="BF131" s="55"/>
      <c r="BG131" s="55"/>
      <c r="BH131" s="55">
        <f t="shared" si="15"/>
        <v>19</v>
      </c>
      <c r="BI131" s="55">
        <v>9</v>
      </c>
      <c r="BJ131" s="55">
        <v>10</v>
      </c>
    </row>
    <row r="132" spans="1:62">
      <c r="A132" s="12">
        <v>2014</v>
      </c>
      <c r="B132" s="12" t="s">
        <v>878</v>
      </c>
      <c r="C132" s="12" t="s">
        <v>1891</v>
      </c>
      <c r="D132" s="12" t="s">
        <v>914</v>
      </c>
      <c r="E132" s="12"/>
      <c r="F132" s="12">
        <f t="shared" si="23"/>
        <v>3930</v>
      </c>
      <c r="G132" s="12">
        <v>3930</v>
      </c>
      <c r="H132" s="12"/>
      <c r="I132" s="49"/>
      <c r="J132" s="55">
        <v>2015</v>
      </c>
      <c r="K132" s="55" t="s">
        <v>1892</v>
      </c>
      <c r="L132" s="55" t="s">
        <v>1893</v>
      </c>
      <c r="M132" s="55"/>
      <c r="N132" s="55"/>
      <c r="O132" s="55">
        <f t="shared" si="19"/>
        <v>30</v>
      </c>
      <c r="P132" s="55">
        <v>30</v>
      </c>
      <c r="Q132" s="55"/>
      <c r="S132" s="55">
        <v>2016</v>
      </c>
      <c r="T132" s="55" t="s">
        <v>1894</v>
      </c>
      <c r="U132" s="55"/>
      <c r="V132" s="55"/>
      <c r="W132" s="55"/>
      <c r="X132" s="55">
        <f t="shared" si="24"/>
        <v>3062</v>
      </c>
      <c r="Y132" s="55">
        <v>1283</v>
      </c>
      <c r="Z132" s="55">
        <v>1779</v>
      </c>
      <c r="AB132" s="55">
        <v>2017</v>
      </c>
      <c r="AC132" s="55" t="s">
        <v>1895</v>
      </c>
      <c r="AD132" s="55" t="s">
        <v>1577</v>
      </c>
      <c r="AE132" s="55"/>
      <c r="AF132" s="12" t="s">
        <v>914</v>
      </c>
      <c r="AG132" s="55">
        <f t="shared" si="25"/>
        <v>567</v>
      </c>
      <c r="AH132" s="55"/>
      <c r="AI132" s="55">
        <v>567</v>
      </c>
      <c r="AK132" s="55">
        <v>2018</v>
      </c>
      <c r="AL132" s="55" t="s">
        <v>1896</v>
      </c>
      <c r="AM132" s="55"/>
      <c r="AN132" s="55"/>
      <c r="AO132" s="55"/>
      <c r="AP132" s="55">
        <f t="shared" si="22"/>
        <v>38</v>
      </c>
      <c r="AQ132" s="55">
        <v>19</v>
      </c>
      <c r="AR132" s="55">
        <v>19</v>
      </c>
      <c r="AT132" s="55">
        <v>2019</v>
      </c>
      <c r="AU132" s="55" t="s">
        <v>1897</v>
      </c>
      <c r="AV132" s="55"/>
      <c r="AW132" s="55"/>
      <c r="AX132" s="55"/>
      <c r="AY132" s="55">
        <f t="shared" ref="AY132:AY192" si="26">SUM(AZ132:BA132)</f>
        <v>88</v>
      </c>
      <c r="AZ132" s="55">
        <v>48</v>
      </c>
      <c r="BA132" s="55">
        <v>40</v>
      </c>
      <c r="BC132" s="55">
        <v>2020</v>
      </c>
      <c r="BD132" s="55" t="s">
        <v>1898</v>
      </c>
      <c r="BE132" s="55"/>
      <c r="BF132" s="55"/>
      <c r="BG132" s="55"/>
      <c r="BH132" s="55">
        <f t="shared" ref="BH132:BH195" si="27">SUM(BI132:BJ132)</f>
        <v>32</v>
      </c>
      <c r="BI132" s="55">
        <v>28</v>
      </c>
      <c r="BJ132" s="55">
        <v>4</v>
      </c>
    </row>
    <row r="133" spans="1:62">
      <c r="A133" s="55">
        <v>2014</v>
      </c>
      <c r="B133" s="55" t="s">
        <v>1899</v>
      </c>
      <c r="C133" s="55"/>
      <c r="D133" s="55"/>
      <c r="E133" s="55"/>
      <c r="F133" s="55">
        <f t="shared" si="23"/>
        <v>641</v>
      </c>
      <c r="G133" s="55">
        <v>295</v>
      </c>
      <c r="H133" s="55">
        <v>346</v>
      </c>
      <c r="J133" s="55">
        <v>2015</v>
      </c>
      <c r="K133" s="55" t="s">
        <v>1900</v>
      </c>
      <c r="L133" s="55" t="s">
        <v>1901</v>
      </c>
      <c r="M133" s="55"/>
      <c r="N133" s="55"/>
      <c r="O133" s="55">
        <f t="shared" si="19"/>
        <v>64</v>
      </c>
      <c r="P133" s="55">
        <v>64</v>
      </c>
      <c r="Q133" s="55"/>
      <c r="S133" s="55">
        <v>2016</v>
      </c>
      <c r="T133" s="55" t="s">
        <v>1902</v>
      </c>
      <c r="U133" s="55"/>
      <c r="V133" s="55"/>
      <c r="W133" s="55"/>
      <c r="X133" s="55">
        <f t="shared" si="24"/>
        <v>62</v>
      </c>
      <c r="Y133" s="55">
        <v>26</v>
      </c>
      <c r="Z133" s="55">
        <v>36</v>
      </c>
      <c r="AB133" s="55">
        <v>2017</v>
      </c>
      <c r="AC133" s="55" t="s">
        <v>1173</v>
      </c>
      <c r="AD133" s="55"/>
      <c r="AE133" s="55"/>
      <c r="AF133" s="55"/>
      <c r="AG133" s="55">
        <f t="shared" si="25"/>
        <v>49</v>
      </c>
      <c r="AH133" s="55">
        <v>16</v>
      </c>
      <c r="AI133" s="55">
        <v>33</v>
      </c>
      <c r="AK133" s="55">
        <v>2018</v>
      </c>
      <c r="AL133" s="55" t="s">
        <v>1903</v>
      </c>
      <c r="AM133" s="55" t="s">
        <v>850</v>
      </c>
      <c r="AN133" s="55"/>
      <c r="AO133" s="55"/>
      <c r="AP133" s="55">
        <f t="shared" si="22"/>
        <v>16</v>
      </c>
      <c r="AQ133" s="55">
        <v>16</v>
      </c>
      <c r="AR133" s="55"/>
      <c r="AT133" s="55">
        <v>2019</v>
      </c>
      <c r="AU133" s="55" t="s">
        <v>879</v>
      </c>
      <c r="AV133" s="55"/>
      <c r="AW133" s="55"/>
      <c r="AX133" s="55"/>
      <c r="AY133" s="55">
        <f t="shared" si="26"/>
        <v>18</v>
      </c>
      <c r="AZ133" s="55">
        <v>6</v>
      </c>
      <c r="BA133" s="55">
        <v>12</v>
      </c>
      <c r="BC133" s="55">
        <v>2020</v>
      </c>
      <c r="BD133" s="55" t="s">
        <v>1904</v>
      </c>
      <c r="BE133" s="55"/>
      <c r="BF133" s="55"/>
      <c r="BG133" s="55"/>
      <c r="BH133" s="55">
        <f t="shared" si="27"/>
        <v>10</v>
      </c>
      <c r="BI133" s="55">
        <v>10</v>
      </c>
      <c r="BJ133" s="55"/>
    </row>
    <row r="134" spans="1:62">
      <c r="A134" s="55">
        <v>2014</v>
      </c>
      <c r="B134" s="55" t="s">
        <v>1905</v>
      </c>
      <c r="C134" s="55"/>
      <c r="D134" s="55"/>
      <c r="E134" s="55"/>
      <c r="F134" s="55">
        <f t="shared" si="23"/>
        <v>30</v>
      </c>
      <c r="G134" s="55">
        <v>24</v>
      </c>
      <c r="H134" s="55">
        <v>6</v>
      </c>
      <c r="J134" s="55">
        <v>2015</v>
      </c>
      <c r="K134" s="55" t="s">
        <v>1906</v>
      </c>
      <c r="L134" s="55"/>
      <c r="M134" s="55"/>
      <c r="N134" s="55"/>
      <c r="O134" s="55">
        <f t="shared" si="19"/>
        <v>15</v>
      </c>
      <c r="P134" s="55">
        <v>9</v>
      </c>
      <c r="Q134" s="55">
        <v>6</v>
      </c>
      <c r="S134" s="55">
        <v>2016</v>
      </c>
      <c r="T134" s="55" t="s">
        <v>1907</v>
      </c>
      <c r="U134" s="55"/>
      <c r="V134" s="55"/>
      <c r="W134" s="55"/>
      <c r="X134" s="55">
        <f t="shared" si="24"/>
        <v>68</v>
      </c>
      <c r="Y134" s="55">
        <v>45</v>
      </c>
      <c r="Z134" s="55">
        <v>23</v>
      </c>
      <c r="AB134" s="55">
        <v>2017</v>
      </c>
      <c r="AC134" s="55" t="s">
        <v>1908</v>
      </c>
      <c r="AD134" s="55"/>
      <c r="AE134" s="55"/>
      <c r="AF134" s="55"/>
      <c r="AG134" s="55">
        <f t="shared" si="25"/>
        <v>97</v>
      </c>
      <c r="AH134" s="55">
        <v>50</v>
      </c>
      <c r="AI134" s="55">
        <v>47</v>
      </c>
      <c r="AK134" s="55">
        <v>2018</v>
      </c>
      <c r="AL134" s="55" t="s">
        <v>1276</v>
      </c>
      <c r="AM134" s="55"/>
      <c r="AN134" s="55"/>
      <c r="AO134" s="55"/>
      <c r="AP134" s="55">
        <f t="shared" si="22"/>
        <v>216</v>
      </c>
      <c r="AQ134" s="55">
        <v>77</v>
      </c>
      <c r="AR134" s="55">
        <v>139</v>
      </c>
      <c r="AT134" s="55">
        <v>2019</v>
      </c>
      <c r="AU134" s="55" t="s">
        <v>1909</v>
      </c>
      <c r="AV134" s="55"/>
      <c r="AW134" s="55"/>
      <c r="AX134" s="55"/>
      <c r="AY134" s="55">
        <f t="shared" si="26"/>
        <v>17</v>
      </c>
      <c r="AZ134" s="55">
        <v>2</v>
      </c>
      <c r="BA134" s="55">
        <v>15</v>
      </c>
      <c r="BC134" s="55">
        <v>2020</v>
      </c>
      <c r="BD134" s="55" t="s">
        <v>1910</v>
      </c>
      <c r="BE134" s="55"/>
      <c r="BF134" s="55"/>
      <c r="BG134" s="55"/>
      <c r="BH134" s="55">
        <f t="shared" si="27"/>
        <v>41</v>
      </c>
      <c r="BI134" s="55">
        <v>41</v>
      </c>
      <c r="BJ134" s="55"/>
    </row>
    <row r="135" spans="1:62">
      <c r="A135" s="55">
        <v>2014</v>
      </c>
      <c r="B135" s="55" t="s">
        <v>1911</v>
      </c>
      <c r="C135" s="55"/>
      <c r="D135" s="55"/>
      <c r="E135" s="55"/>
      <c r="F135" s="55">
        <f t="shared" si="23"/>
        <v>18</v>
      </c>
      <c r="G135" s="55">
        <v>9</v>
      </c>
      <c r="H135" s="55">
        <v>9</v>
      </c>
      <c r="J135" s="55">
        <v>2015</v>
      </c>
      <c r="K135" s="55" t="s">
        <v>1912</v>
      </c>
      <c r="L135" s="55" t="s">
        <v>246</v>
      </c>
      <c r="M135" s="55"/>
      <c r="N135" s="55"/>
      <c r="O135" s="55">
        <f t="shared" si="19"/>
        <v>356</v>
      </c>
      <c r="P135" s="55">
        <v>356</v>
      </c>
      <c r="Q135" s="55"/>
      <c r="S135" s="55">
        <v>2016</v>
      </c>
      <c r="T135" s="55" t="s">
        <v>1913</v>
      </c>
      <c r="U135" s="55" t="s">
        <v>1914</v>
      </c>
      <c r="V135" s="55"/>
      <c r="W135" s="55"/>
      <c r="X135" s="55">
        <f t="shared" si="24"/>
        <v>44</v>
      </c>
      <c r="Y135" s="55">
        <v>44</v>
      </c>
      <c r="Z135" s="55"/>
      <c r="AB135" s="55">
        <v>2017</v>
      </c>
      <c r="AC135" s="55" t="s">
        <v>1915</v>
      </c>
      <c r="AD135" s="55"/>
      <c r="AE135" s="55"/>
      <c r="AF135" s="55"/>
      <c r="AG135" s="55">
        <f t="shared" si="25"/>
        <v>31</v>
      </c>
      <c r="AH135" s="55">
        <v>13</v>
      </c>
      <c r="AI135" s="55">
        <v>18</v>
      </c>
      <c r="AK135" s="55">
        <v>2018</v>
      </c>
      <c r="AL135" s="55" t="s">
        <v>1916</v>
      </c>
      <c r="AM135" s="55" t="s">
        <v>1917</v>
      </c>
      <c r="AN135" s="55"/>
      <c r="AO135" s="55"/>
      <c r="AP135" s="55">
        <f t="shared" si="22"/>
        <v>12</v>
      </c>
      <c r="AQ135" s="55">
        <v>12</v>
      </c>
      <c r="AR135" s="55"/>
      <c r="AT135" s="55">
        <v>2019</v>
      </c>
      <c r="AU135" s="55" t="s">
        <v>1874</v>
      </c>
      <c r="AV135" s="55"/>
      <c r="AW135" s="55"/>
      <c r="AX135" s="55"/>
      <c r="AY135" s="55">
        <f t="shared" si="26"/>
        <v>45</v>
      </c>
      <c r="AZ135" s="55">
        <v>45</v>
      </c>
      <c r="BA135" s="55"/>
      <c r="BC135" s="55">
        <v>2020</v>
      </c>
      <c r="BD135" s="55" t="s">
        <v>1918</v>
      </c>
      <c r="BE135" s="55"/>
      <c r="BF135" s="55"/>
      <c r="BG135" s="55"/>
      <c r="BH135" s="55">
        <f t="shared" si="27"/>
        <v>2905</v>
      </c>
      <c r="BI135" s="55">
        <v>1555</v>
      </c>
      <c r="BJ135" s="55">
        <v>1350</v>
      </c>
    </row>
    <row r="136" spans="1:62">
      <c r="A136" s="55">
        <v>2014</v>
      </c>
      <c r="B136" s="55" t="s">
        <v>976</v>
      </c>
      <c r="C136" s="55"/>
      <c r="D136" s="55"/>
      <c r="E136" s="55"/>
      <c r="F136" s="55">
        <f t="shared" si="23"/>
        <v>41</v>
      </c>
      <c r="G136" s="55">
        <v>20</v>
      </c>
      <c r="H136" s="55">
        <v>21</v>
      </c>
      <c r="J136" s="55">
        <v>2015</v>
      </c>
      <c r="K136" s="55" t="s">
        <v>1919</v>
      </c>
      <c r="L136" s="55" t="s">
        <v>1920</v>
      </c>
      <c r="M136" s="55"/>
      <c r="N136" s="55"/>
      <c r="O136" s="55">
        <f t="shared" si="19"/>
        <v>10</v>
      </c>
      <c r="P136" s="55"/>
      <c r="Q136" s="55">
        <v>10</v>
      </c>
      <c r="S136" s="55">
        <v>2016</v>
      </c>
      <c r="T136" s="55" t="s">
        <v>1921</v>
      </c>
      <c r="U136" s="55" t="s">
        <v>1922</v>
      </c>
      <c r="V136" s="55"/>
      <c r="W136" s="55"/>
      <c r="X136" s="55">
        <f t="shared" si="24"/>
        <v>13</v>
      </c>
      <c r="Y136" s="55">
        <v>13</v>
      </c>
      <c r="Z136" s="55"/>
      <c r="AB136" s="55">
        <v>2017</v>
      </c>
      <c r="AC136" s="55" t="s">
        <v>1923</v>
      </c>
      <c r="AD136" s="55" t="s">
        <v>1924</v>
      </c>
      <c r="AE136" s="55"/>
      <c r="AF136" s="55"/>
      <c r="AG136" s="55">
        <f t="shared" si="25"/>
        <v>10</v>
      </c>
      <c r="AH136" s="55">
        <v>10</v>
      </c>
      <c r="AI136" s="55"/>
      <c r="AK136" s="55">
        <v>2018</v>
      </c>
      <c r="AL136" s="55" t="s">
        <v>1925</v>
      </c>
      <c r="AM136" s="55"/>
      <c r="AN136" s="55"/>
      <c r="AO136" s="55"/>
      <c r="AP136" s="55">
        <f t="shared" si="22"/>
        <v>1970</v>
      </c>
      <c r="AQ136" s="55">
        <v>1009</v>
      </c>
      <c r="AR136" s="55">
        <v>961</v>
      </c>
      <c r="AT136" s="55">
        <v>2019</v>
      </c>
      <c r="AU136" s="55" t="s">
        <v>1926</v>
      </c>
      <c r="AV136" s="55"/>
      <c r="AW136" s="55"/>
      <c r="AX136" s="55"/>
      <c r="AY136" s="55">
        <f t="shared" si="26"/>
        <v>40</v>
      </c>
      <c r="AZ136" s="55"/>
      <c r="BA136" s="55">
        <v>40</v>
      </c>
      <c r="BC136" s="55">
        <v>2020</v>
      </c>
      <c r="BD136" s="55" t="s">
        <v>437</v>
      </c>
      <c r="BE136" s="55"/>
      <c r="BF136" s="55"/>
      <c r="BG136" s="55"/>
      <c r="BH136" s="55">
        <f t="shared" si="27"/>
        <v>192</v>
      </c>
      <c r="BI136" s="55">
        <v>105</v>
      </c>
      <c r="BJ136" s="55">
        <v>87</v>
      </c>
    </row>
    <row r="137" spans="1:62">
      <c r="A137" s="55">
        <v>2014</v>
      </c>
      <c r="B137" s="55" t="s">
        <v>1927</v>
      </c>
      <c r="C137" s="55"/>
      <c r="D137" s="55"/>
      <c r="E137" s="55"/>
      <c r="F137" s="55">
        <f t="shared" si="23"/>
        <v>40</v>
      </c>
      <c r="G137" s="55">
        <v>20</v>
      </c>
      <c r="H137" s="55">
        <v>20</v>
      </c>
      <c r="J137" s="55">
        <v>2015</v>
      </c>
      <c r="K137" s="55" t="s">
        <v>1928</v>
      </c>
      <c r="L137" s="55"/>
      <c r="M137" s="55"/>
      <c r="N137" s="55"/>
      <c r="O137" s="55">
        <f t="shared" si="19"/>
        <v>115</v>
      </c>
      <c r="P137" s="55">
        <v>37</v>
      </c>
      <c r="Q137" s="55">
        <v>78</v>
      </c>
      <c r="S137" s="55">
        <v>2016</v>
      </c>
      <c r="T137" s="55" t="s">
        <v>1380</v>
      </c>
      <c r="U137" s="55" t="s">
        <v>1929</v>
      </c>
      <c r="V137" s="55"/>
      <c r="W137" s="55"/>
      <c r="X137" s="55">
        <f t="shared" si="24"/>
        <v>13</v>
      </c>
      <c r="Y137" s="55">
        <v>13</v>
      </c>
      <c r="Z137" s="55"/>
      <c r="AB137" s="55">
        <v>2017</v>
      </c>
      <c r="AC137" s="55" t="s">
        <v>1930</v>
      </c>
      <c r="AD137" s="55" t="s">
        <v>1931</v>
      </c>
      <c r="AE137" s="55"/>
      <c r="AF137" s="55"/>
      <c r="AG137" s="55">
        <f t="shared" si="25"/>
        <v>51</v>
      </c>
      <c r="AH137" s="55">
        <v>51</v>
      </c>
      <c r="AI137" s="55"/>
      <c r="AK137" s="55">
        <v>2018</v>
      </c>
      <c r="AL137" s="55" t="s">
        <v>1932</v>
      </c>
      <c r="AM137" s="55"/>
      <c r="AN137" s="55"/>
      <c r="AO137" s="55"/>
      <c r="AP137" s="55">
        <f t="shared" si="22"/>
        <v>2241</v>
      </c>
      <c r="AQ137" s="55">
        <f>SUM(AR137:AT137)</f>
        <v>2130</v>
      </c>
      <c r="AR137" s="55">
        <v>111</v>
      </c>
      <c r="AT137" s="55">
        <v>2019</v>
      </c>
      <c r="AU137" s="55" t="s">
        <v>1874</v>
      </c>
      <c r="AV137" s="55"/>
      <c r="AW137" s="55"/>
      <c r="AX137" s="55"/>
      <c r="AY137" s="55">
        <f t="shared" si="26"/>
        <v>45</v>
      </c>
      <c r="AZ137" s="55">
        <v>45</v>
      </c>
      <c r="BA137" s="55"/>
      <c r="BC137" s="55">
        <v>2020</v>
      </c>
      <c r="BD137" s="55" t="s">
        <v>1933</v>
      </c>
      <c r="BE137" s="55"/>
      <c r="BF137" s="55"/>
      <c r="BG137" s="55"/>
      <c r="BH137" s="55">
        <f t="shared" si="27"/>
        <v>15</v>
      </c>
      <c r="BI137" s="55">
        <v>15</v>
      </c>
      <c r="BJ137" s="55"/>
    </row>
    <row r="138" spans="1:62">
      <c r="A138" s="55">
        <v>2014</v>
      </c>
      <c r="B138" s="55" t="s">
        <v>1813</v>
      </c>
      <c r="C138" s="55" t="s">
        <v>1934</v>
      </c>
      <c r="D138" s="55"/>
      <c r="E138" s="55"/>
      <c r="F138" s="55">
        <f t="shared" si="23"/>
        <v>7</v>
      </c>
      <c r="G138" s="55">
        <v>7</v>
      </c>
      <c r="H138" s="55"/>
      <c r="J138" s="55">
        <v>2015</v>
      </c>
      <c r="K138" s="55" t="s">
        <v>1935</v>
      </c>
      <c r="L138" s="55"/>
      <c r="M138" s="55"/>
      <c r="N138" s="55"/>
      <c r="O138" s="55">
        <f t="shared" si="19"/>
        <v>20</v>
      </c>
      <c r="P138" s="55">
        <v>6</v>
      </c>
      <c r="Q138" s="55">
        <v>14</v>
      </c>
      <c r="S138" s="55">
        <v>2016</v>
      </c>
      <c r="T138" s="55" t="s">
        <v>1936</v>
      </c>
      <c r="U138" s="55"/>
      <c r="V138" s="55"/>
      <c r="W138" s="55"/>
      <c r="X138" s="55">
        <f t="shared" si="24"/>
        <v>209</v>
      </c>
      <c r="Y138" s="55">
        <v>100</v>
      </c>
      <c r="Z138" s="55">
        <v>109</v>
      </c>
      <c r="AB138" s="55">
        <v>2017</v>
      </c>
      <c r="AC138" s="55" t="s">
        <v>1510</v>
      </c>
      <c r="AD138" s="55"/>
      <c r="AE138" s="55"/>
      <c r="AF138" s="55"/>
      <c r="AG138" s="55">
        <f t="shared" si="25"/>
        <v>15</v>
      </c>
      <c r="AH138" s="55">
        <v>9</v>
      </c>
      <c r="AI138" s="55">
        <v>6</v>
      </c>
      <c r="AK138" s="55">
        <v>2018</v>
      </c>
      <c r="AL138" s="55" t="s">
        <v>1113</v>
      </c>
      <c r="AM138" s="55"/>
      <c r="AN138" s="55"/>
      <c r="AO138" s="55"/>
      <c r="AP138" s="55">
        <f t="shared" si="22"/>
        <v>5487</v>
      </c>
      <c r="AQ138" s="55">
        <f>SUM(AR138:AT138)</f>
        <v>3753</v>
      </c>
      <c r="AR138" s="55">
        <v>1734</v>
      </c>
      <c r="AT138" s="55">
        <v>2019</v>
      </c>
      <c r="AU138" s="55" t="s">
        <v>1937</v>
      </c>
      <c r="AV138" s="55"/>
      <c r="AW138" s="55"/>
      <c r="AX138" s="55"/>
      <c r="AY138" s="55">
        <f t="shared" si="26"/>
        <v>84</v>
      </c>
      <c r="AZ138" s="55">
        <v>46</v>
      </c>
      <c r="BA138" s="55">
        <v>38</v>
      </c>
      <c r="BC138" s="55">
        <v>2020</v>
      </c>
      <c r="BD138" s="55" t="s">
        <v>1938</v>
      </c>
      <c r="BE138" s="55"/>
      <c r="BF138" s="55"/>
      <c r="BG138" s="55"/>
      <c r="BH138" s="55">
        <f t="shared" si="27"/>
        <v>45</v>
      </c>
      <c r="BI138" s="55">
        <v>36</v>
      </c>
      <c r="BJ138" s="55">
        <v>9</v>
      </c>
    </row>
    <row r="139" spans="1:62">
      <c r="A139" s="55">
        <v>2014</v>
      </c>
      <c r="B139" s="55" t="s">
        <v>1939</v>
      </c>
      <c r="C139" s="55"/>
      <c r="D139" s="55"/>
      <c r="E139" s="55"/>
      <c r="F139" s="55">
        <f t="shared" si="23"/>
        <v>34</v>
      </c>
      <c r="G139" s="55">
        <v>16</v>
      </c>
      <c r="H139" s="55">
        <v>18</v>
      </c>
      <c r="J139" s="55">
        <v>2015</v>
      </c>
      <c r="K139" s="55" t="s">
        <v>703</v>
      </c>
      <c r="L139" s="55" t="s">
        <v>1211</v>
      </c>
      <c r="M139" s="55"/>
      <c r="N139" s="55"/>
      <c r="O139" s="55">
        <f t="shared" si="19"/>
        <v>13</v>
      </c>
      <c r="P139" s="55">
        <v>13</v>
      </c>
      <c r="Q139" s="55"/>
      <c r="S139" s="55">
        <v>2016</v>
      </c>
      <c r="T139" s="55" t="s">
        <v>1940</v>
      </c>
      <c r="U139" s="55" t="s">
        <v>1941</v>
      </c>
      <c r="V139" s="55"/>
      <c r="W139" s="55"/>
      <c r="X139" s="55">
        <f t="shared" si="24"/>
        <v>12</v>
      </c>
      <c r="Y139" s="55">
        <v>12</v>
      </c>
      <c r="Z139" s="55"/>
      <c r="AB139" s="55">
        <v>2017</v>
      </c>
      <c r="AC139" s="55" t="s">
        <v>1942</v>
      </c>
      <c r="AD139" s="55" t="s">
        <v>1943</v>
      </c>
      <c r="AE139" s="55"/>
      <c r="AF139" s="55"/>
      <c r="AG139" s="55">
        <f t="shared" si="25"/>
        <v>11</v>
      </c>
      <c r="AH139" s="55">
        <v>11</v>
      </c>
      <c r="AI139" s="55"/>
      <c r="AK139" s="55">
        <v>2018</v>
      </c>
      <c r="AL139" s="55" t="s">
        <v>1944</v>
      </c>
      <c r="AM139" s="55"/>
      <c r="AN139" s="55"/>
      <c r="AO139" s="55"/>
      <c r="AP139" s="55">
        <f t="shared" si="22"/>
        <v>23</v>
      </c>
      <c r="AQ139" s="55">
        <v>3</v>
      </c>
      <c r="AR139" s="55">
        <v>20</v>
      </c>
      <c r="AT139" s="55">
        <v>2019</v>
      </c>
      <c r="AU139" s="55" t="s">
        <v>1945</v>
      </c>
      <c r="AV139" s="55"/>
      <c r="AW139" s="55"/>
      <c r="AX139" s="55"/>
      <c r="AY139" s="55">
        <f t="shared" si="26"/>
        <v>41</v>
      </c>
      <c r="AZ139" s="55">
        <v>33</v>
      </c>
      <c r="BA139" s="55">
        <v>8</v>
      </c>
      <c r="BC139" s="55">
        <v>2020</v>
      </c>
      <c r="BD139" s="55" t="s">
        <v>1946</v>
      </c>
      <c r="BE139" s="55"/>
      <c r="BF139" s="55"/>
      <c r="BG139" s="55"/>
      <c r="BH139" s="55">
        <f t="shared" si="27"/>
        <v>70</v>
      </c>
      <c r="BI139" s="55"/>
      <c r="BJ139" s="55">
        <v>70</v>
      </c>
    </row>
    <row r="140" spans="1:62">
      <c r="A140" s="55">
        <v>2014</v>
      </c>
      <c r="B140" s="55" t="s">
        <v>1947</v>
      </c>
      <c r="C140" s="55"/>
      <c r="D140" s="55"/>
      <c r="E140" s="55"/>
      <c r="F140" s="55">
        <f t="shared" si="23"/>
        <v>11</v>
      </c>
      <c r="G140" s="55">
        <v>5</v>
      </c>
      <c r="H140" s="55">
        <v>6</v>
      </c>
      <c r="J140" s="55">
        <v>2015</v>
      </c>
      <c r="K140" s="55" t="s">
        <v>1948</v>
      </c>
      <c r="L140" s="55" t="s">
        <v>600</v>
      </c>
      <c r="M140" s="55"/>
      <c r="N140" s="55"/>
      <c r="O140" s="55">
        <f t="shared" si="19"/>
        <v>14</v>
      </c>
      <c r="P140" s="55">
        <v>14</v>
      </c>
      <c r="Q140" s="55"/>
      <c r="S140" s="55">
        <v>2016</v>
      </c>
      <c r="T140" s="55" t="s">
        <v>1949</v>
      </c>
      <c r="U140" s="55"/>
      <c r="V140" s="55"/>
      <c r="W140" s="55"/>
      <c r="X140" s="55">
        <f t="shared" si="24"/>
        <v>73</v>
      </c>
      <c r="Y140" s="55">
        <v>71</v>
      </c>
      <c r="Z140" s="55">
        <v>2</v>
      </c>
      <c r="AB140" s="55">
        <v>2017</v>
      </c>
      <c r="AC140" s="55" t="s">
        <v>1950</v>
      </c>
      <c r="AD140" s="55" t="s">
        <v>1951</v>
      </c>
      <c r="AE140" s="55"/>
      <c r="AF140" s="55"/>
      <c r="AG140" s="55">
        <f t="shared" si="25"/>
        <v>7</v>
      </c>
      <c r="AH140" s="55">
        <v>7</v>
      </c>
      <c r="AI140" s="55"/>
      <c r="AK140" s="55">
        <v>2018</v>
      </c>
      <c r="AL140" s="55" t="s">
        <v>1952</v>
      </c>
      <c r="AM140" s="55"/>
      <c r="AN140" s="55"/>
      <c r="AO140" s="55"/>
      <c r="AP140" s="55">
        <f t="shared" ref="AP140:AP155" si="28">SUM(AQ140:AR140)</f>
        <v>11</v>
      </c>
      <c r="AQ140" s="55">
        <v>6</v>
      </c>
      <c r="AR140" s="55">
        <v>5</v>
      </c>
      <c r="AT140" s="55">
        <v>2019</v>
      </c>
      <c r="AU140" s="55" t="s">
        <v>1953</v>
      </c>
      <c r="AV140" s="55"/>
      <c r="AW140" s="55"/>
      <c r="AX140" s="55"/>
      <c r="AY140" s="55">
        <f t="shared" si="26"/>
        <v>55</v>
      </c>
      <c r="AZ140" s="55"/>
      <c r="BA140" s="55">
        <v>55</v>
      </c>
      <c r="BC140" s="55">
        <v>2020</v>
      </c>
      <c r="BD140" s="55" t="s">
        <v>1954</v>
      </c>
      <c r="BE140" s="55"/>
      <c r="BF140" s="55"/>
      <c r="BG140" s="55"/>
      <c r="BH140" s="55">
        <f t="shared" si="27"/>
        <v>426</v>
      </c>
      <c r="BI140" s="55">
        <v>426</v>
      </c>
      <c r="BJ140" s="55"/>
    </row>
    <row r="141" spans="1:62">
      <c r="A141" s="55">
        <v>2014</v>
      </c>
      <c r="B141" s="55" t="s">
        <v>1955</v>
      </c>
      <c r="C141" s="55"/>
      <c r="D141" s="55"/>
      <c r="E141" s="55"/>
      <c r="F141" s="55">
        <f t="shared" si="23"/>
        <v>10</v>
      </c>
      <c r="G141" s="55">
        <v>9</v>
      </c>
      <c r="H141" s="55">
        <v>1</v>
      </c>
      <c r="J141" s="55">
        <v>2015</v>
      </c>
      <c r="K141" s="55" t="s">
        <v>1956</v>
      </c>
      <c r="L141" s="55"/>
      <c r="M141" s="55"/>
      <c r="N141" s="55"/>
      <c r="O141" s="55">
        <f t="shared" si="19"/>
        <v>26</v>
      </c>
      <c r="P141" s="55">
        <v>12</v>
      </c>
      <c r="Q141" s="55">
        <v>14</v>
      </c>
      <c r="S141" s="55">
        <v>2016</v>
      </c>
      <c r="T141" s="55" t="s">
        <v>1957</v>
      </c>
      <c r="U141" s="55" t="s">
        <v>1958</v>
      </c>
      <c r="V141" s="55"/>
      <c r="W141" s="55"/>
      <c r="X141" s="55">
        <f t="shared" si="24"/>
        <v>11</v>
      </c>
      <c r="Y141" s="55">
        <v>11</v>
      </c>
      <c r="Z141" s="55"/>
      <c r="AB141" s="55">
        <v>2017</v>
      </c>
      <c r="AC141" s="55" t="s">
        <v>1959</v>
      </c>
      <c r="AD141" s="55"/>
      <c r="AE141" s="55"/>
      <c r="AF141" s="55"/>
      <c r="AG141" s="55">
        <f t="shared" si="25"/>
        <v>1458</v>
      </c>
      <c r="AH141" s="55">
        <v>610</v>
      </c>
      <c r="AI141" s="55">
        <v>848</v>
      </c>
      <c r="AK141" s="55">
        <v>2018</v>
      </c>
      <c r="AL141" s="55" t="s">
        <v>1960</v>
      </c>
      <c r="AM141" s="55"/>
      <c r="AN141" s="55"/>
      <c r="AO141" s="55"/>
      <c r="AP141" s="55">
        <f t="shared" si="28"/>
        <v>17</v>
      </c>
      <c r="AQ141" s="55">
        <v>9</v>
      </c>
      <c r="AR141" s="55">
        <v>8</v>
      </c>
      <c r="AT141" s="55">
        <v>2019</v>
      </c>
      <c r="AU141" s="55" t="s">
        <v>386</v>
      </c>
      <c r="AV141" s="55"/>
      <c r="AW141" s="55"/>
      <c r="AX141" s="55"/>
      <c r="AY141" s="55">
        <f t="shared" si="26"/>
        <v>16</v>
      </c>
      <c r="AZ141" s="55">
        <v>16</v>
      </c>
      <c r="BA141" s="55"/>
      <c r="BC141" s="55">
        <v>2020</v>
      </c>
      <c r="BD141" s="55" t="s">
        <v>1961</v>
      </c>
      <c r="BE141" s="55"/>
      <c r="BF141" s="55"/>
      <c r="BG141" s="55"/>
      <c r="BH141" s="55">
        <f t="shared" si="27"/>
        <v>12</v>
      </c>
      <c r="BI141" s="55">
        <v>11</v>
      </c>
      <c r="BJ141" s="55">
        <v>1</v>
      </c>
    </row>
    <row r="142" spans="1:62">
      <c r="A142" s="12">
        <v>2014</v>
      </c>
      <c r="B142" s="12" t="s">
        <v>1962</v>
      </c>
      <c r="C142" s="12" t="s">
        <v>1963</v>
      </c>
      <c r="D142" s="12" t="s">
        <v>914</v>
      </c>
      <c r="E142" s="12"/>
      <c r="F142" s="12">
        <f>SUM(G142:H142)</f>
        <v>7226</v>
      </c>
      <c r="G142" s="12">
        <v>7226</v>
      </c>
      <c r="H142" s="12"/>
      <c r="I142" s="49"/>
      <c r="J142" s="55">
        <v>2015</v>
      </c>
      <c r="K142" s="55" t="s">
        <v>724</v>
      </c>
      <c r="L142" s="55"/>
      <c r="M142" s="55"/>
      <c r="N142" s="55"/>
      <c r="O142" s="55">
        <f t="shared" si="19"/>
        <v>2720</v>
      </c>
      <c r="P142" s="55">
        <v>2205</v>
      </c>
      <c r="Q142" s="55">
        <v>515</v>
      </c>
      <c r="S142" s="55">
        <v>2016</v>
      </c>
      <c r="T142" s="55" t="s">
        <v>1964</v>
      </c>
      <c r="U142" s="55"/>
      <c r="V142" s="55"/>
      <c r="W142" s="55"/>
      <c r="X142" s="55">
        <f t="shared" si="24"/>
        <v>30</v>
      </c>
      <c r="Y142" s="55">
        <v>15</v>
      </c>
      <c r="Z142" s="55">
        <v>15</v>
      </c>
      <c r="AB142" s="55">
        <v>2017</v>
      </c>
      <c r="AC142" s="55" t="s">
        <v>1965</v>
      </c>
      <c r="AD142" s="55" t="s">
        <v>1966</v>
      </c>
      <c r="AE142" s="55"/>
      <c r="AF142" s="55"/>
      <c r="AG142" s="55">
        <f t="shared" si="25"/>
        <v>48</v>
      </c>
      <c r="AH142" s="55">
        <v>48</v>
      </c>
      <c r="AI142" s="55"/>
      <c r="AK142" s="55">
        <v>2018</v>
      </c>
      <c r="AL142" s="55" t="s">
        <v>1967</v>
      </c>
      <c r="AM142" s="55"/>
      <c r="AN142" s="55"/>
      <c r="AO142" s="55"/>
      <c r="AP142" s="55">
        <f t="shared" si="28"/>
        <v>2121</v>
      </c>
      <c r="AQ142" s="55">
        <f>SUM(AR142:AT142)</f>
        <v>2070</v>
      </c>
      <c r="AR142" s="55">
        <v>51</v>
      </c>
      <c r="AT142" s="55">
        <v>2019</v>
      </c>
      <c r="AU142" s="55" t="s">
        <v>1968</v>
      </c>
      <c r="AV142" s="55"/>
      <c r="AW142" s="55"/>
      <c r="AX142" s="55"/>
      <c r="AY142" s="55">
        <f t="shared" si="26"/>
        <v>8</v>
      </c>
      <c r="AZ142" s="55">
        <v>4</v>
      </c>
      <c r="BA142" s="55">
        <v>4</v>
      </c>
      <c r="BC142" s="55">
        <v>2020</v>
      </c>
      <c r="BD142" s="55" t="s">
        <v>1969</v>
      </c>
      <c r="BE142" s="55"/>
      <c r="BF142" s="55"/>
      <c r="BG142" s="55"/>
      <c r="BH142" s="55">
        <f t="shared" si="27"/>
        <v>41</v>
      </c>
      <c r="BI142" s="55">
        <v>21</v>
      </c>
      <c r="BJ142" s="55">
        <v>20</v>
      </c>
    </row>
    <row r="143" spans="1:62">
      <c r="A143" s="55">
        <v>2014</v>
      </c>
      <c r="B143" s="55" t="s">
        <v>1970</v>
      </c>
      <c r="C143" s="55" t="s">
        <v>1225</v>
      </c>
      <c r="D143" s="55"/>
      <c r="E143" s="12" t="s">
        <v>914</v>
      </c>
      <c r="F143" s="55">
        <f t="shared" si="23"/>
        <v>51</v>
      </c>
      <c r="G143" s="55">
        <v>51</v>
      </c>
      <c r="H143" s="55"/>
      <c r="J143" s="55">
        <v>2015</v>
      </c>
      <c r="K143" s="55" t="s">
        <v>1971</v>
      </c>
      <c r="L143" s="55" t="s">
        <v>1972</v>
      </c>
      <c r="M143" s="55"/>
      <c r="N143" s="55"/>
      <c r="O143" s="55">
        <f t="shared" si="19"/>
        <v>23</v>
      </c>
      <c r="P143" s="55">
        <v>23</v>
      </c>
      <c r="Q143" s="55"/>
      <c r="S143" s="55">
        <v>2016</v>
      </c>
      <c r="T143" s="55" t="s">
        <v>1973</v>
      </c>
      <c r="U143" s="55"/>
      <c r="V143" s="55"/>
      <c r="W143" s="55"/>
      <c r="X143" s="55">
        <f t="shared" si="24"/>
        <v>29</v>
      </c>
      <c r="Y143" s="55">
        <v>8</v>
      </c>
      <c r="Z143" s="55">
        <v>21</v>
      </c>
      <c r="AB143" s="55">
        <v>2017</v>
      </c>
      <c r="AC143" s="55" t="s">
        <v>1974</v>
      </c>
      <c r="AD143" s="55" t="s">
        <v>1225</v>
      </c>
      <c r="AE143" s="55"/>
      <c r="AF143" s="12" t="s">
        <v>914</v>
      </c>
      <c r="AG143" s="55">
        <f t="shared" si="25"/>
        <v>97</v>
      </c>
      <c r="AH143" s="55">
        <v>97</v>
      </c>
      <c r="AI143" s="55"/>
      <c r="AK143" s="55">
        <v>2018</v>
      </c>
      <c r="AL143" s="55" t="s">
        <v>1975</v>
      </c>
      <c r="AM143" s="55" t="s">
        <v>199</v>
      </c>
      <c r="AN143" s="55"/>
      <c r="AO143" s="55"/>
      <c r="AP143" s="55">
        <f t="shared" si="28"/>
        <v>101</v>
      </c>
      <c r="AQ143" s="55">
        <v>101</v>
      </c>
      <c r="AR143" s="55"/>
      <c r="AT143" s="55">
        <v>2019</v>
      </c>
      <c r="AU143" s="55" t="s">
        <v>1976</v>
      </c>
      <c r="AV143" s="55"/>
      <c r="AW143" s="55"/>
      <c r="AX143" s="55"/>
      <c r="AY143" s="55">
        <f t="shared" si="26"/>
        <v>21</v>
      </c>
      <c r="AZ143" s="55">
        <v>21</v>
      </c>
      <c r="BA143" s="55"/>
      <c r="BC143" s="55">
        <v>2020</v>
      </c>
      <c r="BD143" s="55" t="s">
        <v>1579</v>
      </c>
      <c r="BE143" s="55"/>
      <c r="BF143" s="55"/>
      <c r="BG143" s="55"/>
      <c r="BH143" s="55">
        <f t="shared" si="27"/>
        <v>112</v>
      </c>
      <c r="BI143" s="55">
        <v>55</v>
      </c>
      <c r="BJ143" s="55">
        <v>57</v>
      </c>
    </row>
    <row r="144" spans="1:62">
      <c r="A144" s="55">
        <v>2014</v>
      </c>
      <c r="B144" s="55" t="s">
        <v>1977</v>
      </c>
      <c r="C144" s="55"/>
      <c r="D144" s="55"/>
      <c r="E144" s="55"/>
      <c r="F144" s="55">
        <f t="shared" si="23"/>
        <v>13</v>
      </c>
      <c r="G144" s="55">
        <v>5</v>
      </c>
      <c r="H144" s="55">
        <v>8</v>
      </c>
      <c r="J144" s="55">
        <v>2015</v>
      </c>
      <c r="K144" s="55" t="s">
        <v>1978</v>
      </c>
      <c r="L144" s="55"/>
      <c r="M144" s="55"/>
      <c r="N144" s="55"/>
      <c r="O144" s="55">
        <f t="shared" si="19"/>
        <v>21</v>
      </c>
      <c r="P144" s="55">
        <v>11</v>
      </c>
      <c r="Q144" s="55">
        <v>10</v>
      </c>
      <c r="S144" s="55">
        <v>2016</v>
      </c>
      <c r="T144" s="55" t="s">
        <v>1979</v>
      </c>
      <c r="U144" s="55"/>
      <c r="V144" s="55"/>
      <c r="W144" s="55"/>
      <c r="X144" s="55">
        <f t="shared" si="24"/>
        <v>443</v>
      </c>
      <c r="Y144" s="55">
        <v>434</v>
      </c>
      <c r="Z144" s="55">
        <v>9</v>
      </c>
      <c r="AB144" s="55">
        <v>2017</v>
      </c>
      <c r="AC144" s="55" t="s">
        <v>1980</v>
      </c>
      <c r="AD144" s="55" t="s">
        <v>1981</v>
      </c>
      <c r="AE144" s="55"/>
      <c r="AF144" s="55"/>
      <c r="AG144" s="55">
        <f t="shared" si="25"/>
        <v>25</v>
      </c>
      <c r="AH144" s="55">
        <v>25</v>
      </c>
      <c r="AI144" s="55"/>
      <c r="AK144" s="12">
        <v>2018</v>
      </c>
      <c r="AL144" s="12" t="s">
        <v>1631</v>
      </c>
      <c r="AM144" s="12" t="s">
        <v>1982</v>
      </c>
      <c r="AN144" s="12" t="s">
        <v>914</v>
      </c>
      <c r="AO144" s="12"/>
      <c r="AP144" s="12">
        <f t="shared" si="28"/>
        <v>11</v>
      </c>
      <c r="AQ144" s="12">
        <v>11</v>
      </c>
      <c r="AR144" s="12"/>
      <c r="AS144" s="49"/>
      <c r="AT144" s="55">
        <v>2019</v>
      </c>
      <c r="AU144" s="55" t="s">
        <v>1535</v>
      </c>
      <c r="AV144" s="55"/>
      <c r="AW144" s="55"/>
      <c r="AX144" s="55"/>
      <c r="AY144" s="55">
        <f t="shared" si="26"/>
        <v>11</v>
      </c>
      <c r="AZ144" s="55">
        <v>8</v>
      </c>
      <c r="BA144" s="55">
        <v>3</v>
      </c>
      <c r="BC144" s="55">
        <v>2020</v>
      </c>
      <c r="BD144" s="55" t="s">
        <v>1983</v>
      </c>
      <c r="BE144" s="55"/>
      <c r="BF144" s="12" t="s">
        <v>914</v>
      </c>
      <c r="BG144" s="55"/>
      <c r="BH144" s="55">
        <f t="shared" si="27"/>
        <v>1651</v>
      </c>
      <c r="BI144" s="55">
        <v>1651</v>
      </c>
      <c r="BJ144" s="55"/>
    </row>
    <row r="145" spans="1:62">
      <c r="A145" s="12">
        <v>2014</v>
      </c>
      <c r="B145" s="12" t="s">
        <v>1984</v>
      </c>
      <c r="C145" s="12" t="s">
        <v>1985</v>
      </c>
      <c r="D145" s="12" t="s">
        <v>914</v>
      </c>
      <c r="E145" s="12"/>
      <c r="F145" s="12">
        <f t="shared" si="23"/>
        <v>48</v>
      </c>
      <c r="G145" s="12">
        <v>48</v>
      </c>
      <c r="H145" s="12"/>
      <c r="I145" s="49"/>
      <c r="J145" s="55">
        <v>2015</v>
      </c>
      <c r="K145" s="55" t="s">
        <v>1986</v>
      </c>
      <c r="L145" s="55" t="s">
        <v>1251</v>
      </c>
      <c r="M145" s="55"/>
      <c r="N145" s="55"/>
      <c r="O145" s="55">
        <f t="shared" si="19"/>
        <v>7</v>
      </c>
      <c r="P145" s="55">
        <v>7</v>
      </c>
      <c r="Q145" s="55"/>
      <c r="S145" s="55">
        <v>2016</v>
      </c>
      <c r="T145" s="55" t="s">
        <v>1987</v>
      </c>
      <c r="U145" s="55"/>
      <c r="V145" s="55"/>
      <c r="W145" s="55"/>
      <c r="X145" s="55">
        <f t="shared" si="24"/>
        <v>42</v>
      </c>
      <c r="Y145" s="55">
        <v>12</v>
      </c>
      <c r="Z145" s="55">
        <v>30</v>
      </c>
      <c r="AB145" s="55">
        <v>2017</v>
      </c>
      <c r="AC145" s="55" t="s">
        <v>200</v>
      </c>
      <c r="AD145" s="55"/>
      <c r="AE145" s="55"/>
      <c r="AF145" s="55"/>
      <c r="AG145" s="55">
        <f t="shared" si="25"/>
        <v>10</v>
      </c>
      <c r="AH145" s="55">
        <v>7</v>
      </c>
      <c r="AI145" s="55">
        <v>3</v>
      </c>
      <c r="AK145" s="55">
        <v>2018</v>
      </c>
      <c r="AL145" s="55" t="s">
        <v>1265</v>
      </c>
      <c r="AM145" s="55"/>
      <c r="AN145" s="55"/>
      <c r="AO145" s="55"/>
      <c r="AP145" s="55">
        <f t="shared" si="28"/>
        <v>4685</v>
      </c>
      <c r="AQ145" s="55">
        <f>SUM(AR145:AT145)</f>
        <v>3352</v>
      </c>
      <c r="AR145" s="55">
        <v>1333</v>
      </c>
      <c r="AT145" s="55">
        <v>2019</v>
      </c>
      <c r="AU145" s="55" t="s">
        <v>1492</v>
      </c>
      <c r="AV145" s="55"/>
      <c r="AW145" s="55"/>
      <c r="AX145" s="55"/>
      <c r="AY145" s="55">
        <f t="shared" si="26"/>
        <v>196</v>
      </c>
      <c r="AZ145" s="55">
        <v>96</v>
      </c>
      <c r="BA145" s="55">
        <v>100</v>
      </c>
      <c r="BC145" s="55">
        <v>2020</v>
      </c>
      <c r="BD145" s="55" t="s">
        <v>1988</v>
      </c>
      <c r="BE145" s="55"/>
      <c r="BF145" s="55"/>
      <c r="BG145" s="55"/>
      <c r="BH145" s="55">
        <f t="shared" si="27"/>
        <v>734</v>
      </c>
      <c r="BI145" s="55">
        <v>734</v>
      </c>
      <c r="BJ145" s="55"/>
    </row>
    <row r="146" spans="1:62">
      <c r="A146" s="55">
        <v>2014</v>
      </c>
      <c r="B146" s="55" t="s">
        <v>1989</v>
      </c>
      <c r="C146" s="55" t="s">
        <v>1990</v>
      </c>
      <c r="D146" s="55"/>
      <c r="E146" s="55"/>
      <c r="F146" s="55">
        <f t="shared" si="23"/>
        <v>24</v>
      </c>
      <c r="G146" s="55">
        <v>24</v>
      </c>
      <c r="H146" s="55"/>
      <c r="J146" s="55">
        <v>2015</v>
      </c>
      <c r="K146" s="55" t="s">
        <v>1991</v>
      </c>
      <c r="L146" s="55" t="s">
        <v>1992</v>
      </c>
      <c r="M146" s="55"/>
      <c r="N146" s="55"/>
      <c r="O146" s="55">
        <f t="shared" si="19"/>
        <v>13</v>
      </c>
      <c r="P146" s="55">
        <v>13</v>
      </c>
      <c r="Q146" s="55"/>
      <c r="S146" s="55">
        <v>2016</v>
      </c>
      <c r="T146" s="55" t="s">
        <v>1993</v>
      </c>
      <c r="U146" s="55"/>
      <c r="V146" s="55"/>
      <c r="W146" s="55"/>
      <c r="X146" s="55">
        <f t="shared" si="24"/>
        <v>39</v>
      </c>
      <c r="Y146" s="55">
        <v>11</v>
      </c>
      <c r="Z146" s="55">
        <v>28</v>
      </c>
      <c r="AB146" s="55">
        <v>2017</v>
      </c>
      <c r="AC146" s="55" t="s">
        <v>1994</v>
      </c>
      <c r="AD146" s="55"/>
      <c r="AE146" s="55"/>
      <c r="AF146" s="55"/>
      <c r="AG146" s="55">
        <f t="shared" si="25"/>
        <v>11</v>
      </c>
      <c r="AH146" s="55">
        <v>8</v>
      </c>
      <c r="AI146" s="55">
        <v>3</v>
      </c>
      <c r="AK146" s="55">
        <v>2018</v>
      </c>
      <c r="AL146" s="55" t="s">
        <v>1995</v>
      </c>
      <c r="AM146" s="55" t="s">
        <v>1996</v>
      </c>
      <c r="AN146" s="55"/>
      <c r="AO146" s="55"/>
      <c r="AP146" s="55">
        <f t="shared" si="28"/>
        <v>12</v>
      </c>
      <c r="AQ146" s="55">
        <v>12</v>
      </c>
      <c r="AR146" s="55"/>
      <c r="AT146" s="55">
        <v>2019</v>
      </c>
      <c r="AU146" s="55" t="s">
        <v>1997</v>
      </c>
      <c r="AV146" s="55"/>
      <c r="AW146" s="55"/>
      <c r="AX146" s="55"/>
      <c r="AY146" s="55">
        <f t="shared" si="26"/>
        <v>20</v>
      </c>
      <c r="AZ146" s="55">
        <v>16</v>
      </c>
      <c r="BA146" s="55">
        <v>4</v>
      </c>
      <c r="BC146" s="55">
        <v>2020</v>
      </c>
      <c r="BD146" s="55" t="s">
        <v>1998</v>
      </c>
      <c r="BE146" s="55"/>
      <c r="BF146" s="55"/>
      <c r="BG146" s="55"/>
      <c r="BH146" s="55">
        <f t="shared" si="27"/>
        <v>64</v>
      </c>
      <c r="BI146" s="55">
        <v>64</v>
      </c>
      <c r="BJ146" s="55"/>
    </row>
    <row r="147" spans="1:62">
      <c r="A147" s="55">
        <v>2014</v>
      </c>
      <c r="B147" s="55" t="s">
        <v>1999</v>
      </c>
      <c r="C147" s="55" t="s">
        <v>2000</v>
      </c>
      <c r="D147" s="55"/>
      <c r="E147" s="55"/>
      <c r="F147" s="55">
        <f t="shared" si="23"/>
        <v>16</v>
      </c>
      <c r="G147" s="55">
        <v>16</v>
      </c>
      <c r="H147" s="55"/>
      <c r="J147" s="55">
        <v>2015</v>
      </c>
      <c r="K147" s="55" t="s">
        <v>1492</v>
      </c>
      <c r="L147" s="55"/>
      <c r="M147" s="55"/>
      <c r="N147" s="55"/>
      <c r="O147" s="55">
        <f t="shared" si="19"/>
        <v>70</v>
      </c>
      <c r="P147" s="55">
        <v>61</v>
      </c>
      <c r="Q147" s="55">
        <v>9</v>
      </c>
      <c r="S147" s="55">
        <v>2016</v>
      </c>
      <c r="T147" s="55" t="s">
        <v>1103</v>
      </c>
      <c r="U147" s="55"/>
      <c r="V147" s="55"/>
      <c r="W147" s="55"/>
      <c r="X147" s="55">
        <f t="shared" si="24"/>
        <v>96</v>
      </c>
      <c r="Y147" s="55">
        <v>34</v>
      </c>
      <c r="Z147" s="55">
        <v>62</v>
      </c>
      <c r="AB147" s="55">
        <v>2017</v>
      </c>
      <c r="AC147" s="55" t="s">
        <v>2001</v>
      </c>
      <c r="AD147" s="55"/>
      <c r="AE147" s="55"/>
      <c r="AF147" s="55"/>
      <c r="AG147" s="55">
        <f t="shared" si="25"/>
        <v>2024</v>
      </c>
      <c r="AH147" s="55">
        <v>1004</v>
      </c>
      <c r="AI147" s="55">
        <v>1020</v>
      </c>
      <c r="AK147" s="55">
        <v>2018</v>
      </c>
      <c r="AL147" s="55" t="s">
        <v>2002</v>
      </c>
      <c r="AM147" s="55"/>
      <c r="AN147" s="55"/>
      <c r="AO147" s="55"/>
      <c r="AP147" s="55">
        <f t="shared" si="28"/>
        <v>42</v>
      </c>
      <c r="AQ147" s="55">
        <v>19</v>
      </c>
      <c r="AR147" s="55">
        <v>23</v>
      </c>
      <c r="AT147" s="55">
        <v>2019</v>
      </c>
      <c r="AU147" s="55" t="s">
        <v>822</v>
      </c>
      <c r="AV147" s="55"/>
      <c r="AW147" s="55"/>
      <c r="AX147" s="55"/>
      <c r="AY147" s="55">
        <f t="shared" si="26"/>
        <v>21</v>
      </c>
      <c r="AZ147" s="55">
        <v>21</v>
      </c>
      <c r="BA147" s="55"/>
      <c r="BC147" s="55">
        <v>2020</v>
      </c>
      <c r="BD147" s="55" t="s">
        <v>2003</v>
      </c>
      <c r="BE147" s="55"/>
      <c r="BF147" s="12" t="s">
        <v>914</v>
      </c>
      <c r="BG147" s="55"/>
      <c r="BH147" s="55">
        <f t="shared" si="27"/>
        <v>11</v>
      </c>
      <c r="BI147" s="55"/>
      <c r="BJ147" s="55">
        <v>11</v>
      </c>
    </row>
    <row r="148" spans="1:62">
      <c r="A148" s="12">
        <v>2014</v>
      </c>
      <c r="B148" s="12" t="s">
        <v>2004</v>
      </c>
      <c r="C148" s="12" t="s">
        <v>2005</v>
      </c>
      <c r="D148" s="12" t="s">
        <v>914</v>
      </c>
      <c r="E148" s="12"/>
      <c r="F148" s="12">
        <f t="shared" si="23"/>
        <v>81</v>
      </c>
      <c r="G148" s="12"/>
      <c r="H148" s="12">
        <v>81</v>
      </c>
      <c r="I148" s="49"/>
      <c r="J148" s="55">
        <v>2015</v>
      </c>
      <c r="K148" s="55" t="s">
        <v>1492</v>
      </c>
      <c r="L148" s="55"/>
      <c r="M148" s="55"/>
      <c r="N148" s="55"/>
      <c r="O148" s="55">
        <f t="shared" si="19"/>
        <v>62</v>
      </c>
      <c r="P148" s="55">
        <v>45</v>
      </c>
      <c r="Q148" s="55">
        <v>17</v>
      </c>
      <c r="S148" s="55">
        <v>2016</v>
      </c>
      <c r="T148" s="55" t="s">
        <v>1435</v>
      </c>
      <c r="U148" s="55"/>
      <c r="V148" s="55"/>
      <c r="W148" s="55"/>
      <c r="X148" s="55">
        <f t="shared" si="24"/>
        <v>39</v>
      </c>
      <c r="Y148" s="55">
        <v>29</v>
      </c>
      <c r="Z148" s="55">
        <v>10</v>
      </c>
      <c r="AB148" s="55">
        <v>2017</v>
      </c>
      <c r="AC148" s="55" t="s">
        <v>2006</v>
      </c>
      <c r="AD148" s="55"/>
      <c r="AE148" s="55"/>
      <c r="AF148" s="55"/>
      <c r="AG148" s="55">
        <f t="shared" si="25"/>
        <v>13059</v>
      </c>
      <c r="AH148" s="55">
        <v>5807</v>
      </c>
      <c r="AI148" s="55">
        <v>7252</v>
      </c>
      <c r="AK148" s="55">
        <v>2018</v>
      </c>
      <c r="AL148" s="55" t="s">
        <v>2007</v>
      </c>
      <c r="AM148" s="55" t="s">
        <v>2008</v>
      </c>
      <c r="AN148" s="55"/>
      <c r="AO148" s="55"/>
      <c r="AP148" s="55">
        <f t="shared" si="28"/>
        <v>17</v>
      </c>
      <c r="AQ148" s="55">
        <v>17</v>
      </c>
      <c r="AR148" s="55"/>
      <c r="AT148" s="55">
        <v>2019</v>
      </c>
      <c r="AU148" s="55" t="s">
        <v>2009</v>
      </c>
      <c r="AV148" s="55"/>
      <c r="AW148" s="55"/>
      <c r="AX148" s="55"/>
      <c r="AY148" s="55">
        <f t="shared" si="26"/>
        <v>52</v>
      </c>
      <c r="AZ148" s="55">
        <v>27</v>
      </c>
      <c r="BA148" s="55">
        <v>25</v>
      </c>
      <c r="BC148" s="55">
        <v>2020</v>
      </c>
      <c r="BD148" s="55" t="s">
        <v>2010</v>
      </c>
      <c r="BE148" s="55"/>
      <c r="BF148" s="55"/>
      <c r="BG148" s="55"/>
      <c r="BH148" s="55">
        <f t="shared" si="27"/>
        <v>19</v>
      </c>
      <c r="BI148" s="55">
        <v>19</v>
      </c>
      <c r="BJ148" s="55"/>
    </row>
    <row r="149" spans="1:62">
      <c r="A149" s="55">
        <v>2014</v>
      </c>
      <c r="B149" s="55" t="s">
        <v>2011</v>
      </c>
      <c r="C149" s="55"/>
      <c r="D149" s="55"/>
      <c r="E149" s="55"/>
      <c r="F149" s="55">
        <f t="shared" si="23"/>
        <v>2917</v>
      </c>
      <c r="G149" s="55">
        <v>1489</v>
      </c>
      <c r="H149" s="55">
        <v>1428</v>
      </c>
      <c r="J149" s="55">
        <v>2015</v>
      </c>
      <c r="K149" s="55" t="s">
        <v>2012</v>
      </c>
      <c r="L149" s="55" t="s">
        <v>419</v>
      </c>
      <c r="M149" s="55"/>
      <c r="N149" s="55"/>
      <c r="O149" s="55">
        <f t="shared" si="19"/>
        <v>22</v>
      </c>
      <c r="P149" s="55">
        <v>22</v>
      </c>
      <c r="Q149" s="55"/>
      <c r="S149" s="55">
        <v>2016</v>
      </c>
      <c r="T149" s="55" t="s">
        <v>987</v>
      </c>
      <c r="U149" s="55" t="s">
        <v>2013</v>
      </c>
      <c r="V149" s="55"/>
      <c r="W149" s="55"/>
      <c r="X149" s="55">
        <f t="shared" si="24"/>
        <v>9</v>
      </c>
      <c r="Y149" s="55">
        <v>9</v>
      </c>
      <c r="Z149" s="55"/>
      <c r="AB149" s="55">
        <v>2017</v>
      </c>
      <c r="AC149" s="55" t="s">
        <v>2014</v>
      </c>
      <c r="AD149" s="55"/>
      <c r="AE149" s="55"/>
      <c r="AF149" s="55"/>
      <c r="AG149" s="55">
        <f t="shared" si="25"/>
        <v>16336</v>
      </c>
      <c r="AH149" s="55">
        <v>8294</v>
      </c>
      <c r="AI149" s="55">
        <v>8042</v>
      </c>
      <c r="AK149" s="55">
        <v>2018</v>
      </c>
      <c r="AL149" s="55" t="s">
        <v>2015</v>
      </c>
      <c r="AM149" s="55" t="s">
        <v>2016</v>
      </c>
      <c r="AN149" s="55"/>
      <c r="AO149" s="55"/>
      <c r="AP149" s="55">
        <f t="shared" si="28"/>
        <v>6</v>
      </c>
      <c r="AQ149" s="55">
        <v>6</v>
      </c>
      <c r="AR149" s="55"/>
      <c r="AT149" s="55">
        <v>2019</v>
      </c>
      <c r="AU149" s="55" t="s">
        <v>1517</v>
      </c>
      <c r="AV149" s="55"/>
      <c r="AW149" s="55"/>
      <c r="AX149" s="55"/>
      <c r="AY149" s="55">
        <f t="shared" si="26"/>
        <v>11</v>
      </c>
      <c r="AZ149" s="55">
        <v>11</v>
      </c>
      <c r="BA149" s="55"/>
      <c r="BC149" s="55">
        <v>2020</v>
      </c>
      <c r="BD149" s="55" t="s">
        <v>1510</v>
      </c>
      <c r="BE149" s="55"/>
      <c r="BF149" s="55"/>
      <c r="BG149" s="55"/>
      <c r="BH149" s="55">
        <f t="shared" si="27"/>
        <v>118</v>
      </c>
      <c r="BI149" s="55">
        <v>82</v>
      </c>
      <c r="BJ149" s="55">
        <v>36</v>
      </c>
    </row>
    <row r="150" spans="1:62">
      <c r="A150" s="55">
        <v>2014</v>
      </c>
      <c r="B150" s="55" t="s">
        <v>2017</v>
      </c>
      <c r="C150" s="55"/>
      <c r="D150" s="55"/>
      <c r="E150" s="55"/>
      <c r="F150" s="55">
        <f t="shared" si="23"/>
        <v>248</v>
      </c>
      <c r="G150" s="55">
        <v>121</v>
      </c>
      <c r="H150" s="55">
        <v>127</v>
      </c>
      <c r="J150" s="55">
        <v>2015</v>
      </c>
      <c r="K150" s="55" t="s">
        <v>2018</v>
      </c>
      <c r="L150" s="55" t="s">
        <v>2019</v>
      </c>
      <c r="M150" s="55"/>
      <c r="N150" s="12" t="s">
        <v>914</v>
      </c>
      <c r="O150" s="55">
        <f t="shared" si="19"/>
        <v>175</v>
      </c>
      <c r="P150" s="55"/>
      <c r="Q150" s="55">
        <v>175</v>
      </c>
      <c r="S150" s="55">
        <v>2016</v>
      </c>
      <c r="T150" s="55" t="s">
        <v>2020</v>
      </c>
      <c r="U150" s="55"/>
      <c r="V150" s="55"/>
      <c r="W150" s="55"/>
      <c r="X150" s="55">
        <f t="shared" si="24"/>
        <v>641</v>
      </c>
      <c r="Y150" s="55">
        <v>319</v>
      </c>
      <c r="Z150" s="55">
        <v>322</v>
      </c>
      <c r="AB150" s="55">
        <v>2017</v>
      </c>
      <c r="AC150" s="55" t="s">
        <v>923</v>
      </c>
      <c r="AD150" s="55" t="s">
        <v>2021</v>
      </c>
      <c r="AE150" s="12" t="s">
        <v>914</v>
      </c>
      <c r="AF150" s="55"/>
      <c r="AG150" s="55">
        <f t="shared" si="25"/>
        <v>30</v>
      </c>
      <c r="AH150" s="55"/>
      <c r="AI150" s="55">
        <v>30</v>
      </c>
      <c r="AK150" s="55">
        <v>2018</v>
      </c>
      <c r="AL150" s="55" t="s">
        <v>1238</v>
      </c>
      <c r="AM150" s="55"/>
      <c r="AN150" s="55"/>
      <c r="AO150" s="55"/>
      <c r="AP150" s="55">
        <f t="shared" si="28"/>
        <v>34</v>
      </c>
      <c r="AQ150" s="55">
        <v>19</v>
      </c>
      <c r="AR150" s="55">
        <v>15</v>
      </c>
      <c r="AT150" s="55">
        <v>2019</v>
      </c>
      <c r="AU150" s="55" t="s">
        <v>879</v>
      </c>
      <c r="AV150" s="55"/>
      <c r="AW150" s="55"/>
      <c r="AX150" s="55"/>
      <c r="AY150" s="55">
        <f t="shared" si="26"/>
        <v>44</v>
      </c>
      <c r="AZ150" s="55">
        <v>26</v>
      </c>
      <c r="BA150" s="55">
        <v>18</v>
      </c>
      <c r="BC150" s="55">
        <v>2020</v>
      </c>
      <c r="BD150" s="55" t="s">
        <v>2022</v>
      </c>
      <c r="BE150" s="55"/>
      <c r="BF150" s="55"/>
      <c r="BG150" s="55"/>
      <c r="BH150" s="55">
        <f t="shared" si="27"/>
        <v>8</v>
      </c>
      <c r="BI150" s="55">
        <v>8</v>
      </c>
      <c r="BJ150" s="55"/>
    </row>
    <row r="151" spans="1:62">
      <c r="A151" s="55">
        <v>2014</v>
      </c>
      <c r="B151" s="55" t="s">
        <v>2023</v>
      </c>
      <c r="C151" s="55"/>
      <c r="D151" s="55"/>
      <c r="E151" s="55"/>
      <c r="F151" s="55">
        <f t="shared" si="23"/>
        <v>203</v>
      </c>
      <c r="G151" s="55">
        <v>86</v>
      </c>
      <c r="H151" s="55">
        <v>117</v>
      </c>
      <c r="J151" s="55">
        <v>2015</v>
      </c>
      <c r="K151" s="55" t="s">
        <v>2024</v>
      </c>
      <c r="L151" s="55" t="s">
        <v>2025</v>
      </c>
      <c r="M151" s="12" t="s">
        <v>914</v>
      </c>
      <c r="N151" s="12" t="s">
        <v>914</v>
      </c>
      <c r="O151" s="55">
        <f t="shared" si="19"/>
        <v>47</v>
      </c>
      <c r="P151" s="55"/>
      <c r="Q151" s="55">
        <v>47</v>
      </c>
      <c r="S151" s="55">
        <v>2016</v>
      </c>
      <c r="T151" s="55" t="s">
        <v>2026</v>
      </c>
      <c r="U151" s="55"/>
      <c r="V151" s="55"/>
      <c r="W151" s="55"/>
      <c r="X151" s="55">
        <f t="shared" si="24"/>
        <v>737</v>
      </c>
      <c r="Y151" s="55">
        <v>361</v>
      </c>
      <c r="Z151" s="55">
        <v>376</v>
      </c>
      <c r="AB151" s="55">
        <v>2017</v>
      </c>
      <c r="AC151" s="55" t="s">
        <v>2027</v>
      </c>
      <c r="AD151" s="55"/>
      <c r="AE151" s="55"/>
      <c r="AF151" s="55"/>
      <c r="AG151" s="55">
        <f t="shared" si="25"/>
        <v>9</v>
      </c>
      <c r="AH151" s="55">
        <v>8</v>
      </c>
      <c r="AI151" s="55">
        <v>1</v>
      </c>
      <c r="AK151" s="55">
        <v>2018</v>
      </c>
      <c r="AL151" s="55" t="s">
        <v>619</v>
      </c>
      <c r="AM151" s="55"/>
      <c r="AN151" s="55"/>
      <c r="AO151" s="55"/>
      <c r="AP151" s="55">
        <f t="shared" si="28"/>
        <v>25</v>
      </c>
      <c r="AQ151" s="55">
        <v>21</v>
      </c>
      <c r="AR151" s="55">
        <v>4</v>
      </c>
      <c r="AT151" s="55">
        <v>2019</v>
      </c>
      <c r="AU151" s="55" t="s">
        <v>2028</v>
      </c>
      <c r="AV151" s="55" t="s">
        <v>1608</v>
      </c>
      <c r="AW151" s="55"/>
      <c r="AX151" s="12" t="s">
        <v>914</v>
      </c>
      <c r="AY151" s="55">
        <f t="shared" si="26"/>
        <v>28</v>
      </c>
      <c r="AZ151" s="55"/>
      <c r="BA151" s="55">
        <v>28</v>
      </c>
      <c r="BC151" s="55">
        <v>2020</v>
      </c>
      <c r="BD151" s="55" t="s">
        <v>2029</v>
      </c>
      <c r="BE151" s="55"/>
      <c r="BF151" s="12" t="s">
        <v>914</v>
      </c>
      <c r="BG151" s="55"/>
      <c r="BH151" s="55">
        <f t="shared" si="27"/>
        <v>24</v>
      </c>
      <c r="BI151" s="55"/>
      <c r="BJ151" s="55">
        <v>24</v>
      </c>
    </row>
    <row r="152" spans="1:62">
      <c r="A152" s="55">
        <v>2014</v>
      </c>
      <c r="B152" s="55" t="s">
        <v>2030</v>
      </c>
      <c r="C152" s="55" t="s">
        <v>603</v>
      </c>
      <c r="D152" s="55"/>
      <c r="E152" s="55"/>
      <c r="F152" s="55">
        <f t="shared" si="23"/>
        <v>16</v>
      </c>
      <c r="G152" s="55">
        <v>16</v>
      </c>
      <c r="H152" s="55"/>
      <c r="J152" s="55">
        <v>2015</v>
      </c>
      <c r="K152" s="55" t="s">
        <v>1173</v>
      </c>
      <c r="L152" s="55" t="s">
        <v>2031</v>
      </c>
      <c r="M152" s="55"/>
      <c r="N152" s="55"/>
      <c r="O152" s="55">
        <f t="shared" si="19"/>
        <v>22</v>
      </c>
      <c r="P152" s="55">
        <v>22</v>
      </c>
      <c r="Q152" s="55"/>
      <c r="S152" s="55">
        <v>2016</v>
      </c>
      <c r="T152" s="55" t="s">
        <v>2032</v>
      </c>
      <c r="U152" s="55"/>
      <c r="V152" s="55"/>
      <c r="W152" s="55"/>
      <c r="X152" s="55">
        <f t="shared" si="24"/>
        <v>18874</v>
      </c>
      <c r="Y152" s="55">
        <v>9179</v>
      </c>
      <c r="Z152" s="55">
        <v>9695</v>
      </c>
      <c r="AB152" s="55">
        <v>2017</v>
      </c>
      <c r="AC152" s="55" t="s">
        <v>2033</v>
      </c>
      <c r="AD152" s="55"/>
      <c r="AE152" s="55"/>
      <c r="AF152" s="55"/>
      <c r="AG152" s="55">
        <f t="shared" si="25"/>
        <v>37</v>
      </c>
      <c r="AH152" s="55">
        <v>5</v>
      </c>
      <c r="AI152" s="55">
        <v>32</v>
      </c>
      <c r="AK152" s="55">
        <v>2018</v>
      </c>
      <c r="AL152" s="55" t="s">
        <v>976</v>
      </c>
      <c r="AM152" s="55" t="s">
        <v>2034</v>
      </c>
      <c r="AN152" s="55"/>
      <c r="AO152" s="55"/>
      <c r="AP152" s="55">
        <f t="shared" si="28"/>
        <v>36</v>
      </c>
      <c r="AQ152" s="55">
        <v>36</v>
      </c>
      <c r="AR152" s="55"/>
      <c r="AT152" s="55">
        <v>2019</v>
      </c>
      <c r="AU152" s="55" t="s">
        <v>2035</v>
      </c>
      <c r="AV152" s="55" t="s">
        <v>2036</v>
      </c>
      <c r="AW152" s="55"/>
      <c r="AX152" s="55"/>
      <c r="AY152" s="55">
        <f t="shared" si="26"/>
        <v>29</v>
      </c>
      <c r="AZ152" s="55">
        <v>29</v>
      </c>
      <c r="BA152" s="55"/>
      <c r="BC152" s="55">
        <v>2020</v>
      </c>
      <c r="BD152" s="55" t="s">
        <v>2037</v>
      </c>
      <c r="BE152" s="55"/>
      <c r="BF152" s="55"/>
      <c r="BG152" s="55"/>
      <c r="BH152" s="55">
        <f t="shared" si="27"/>
        <v>13</v>
      </c>
      <c r="BI152" s="55">
        <v>13</v>
      </c>
      <c r="BJ152" s="55"/>
    </row>
    <row r="153" spans="1:62">
      <c r="A153" s="55">
        <v>2014</v>
      </c>
      <c r="B153" s="55" t="s">
        <v>2038</v>
      </c>
      <c r="C153" s="55"/>
      <c r="D153" s="55"/>
      <c r="E153" s="55"/>
      <c r="F153" s="55">
        <f t="shared" si="23"/>
        <v>16</v>
      </c>
      <c r="G153" s="55">
        <v>6</v>
      </c>
      <c r="H153" s="55">
        <v>10</v>
      </c>
      <c r="J153" s="55">
        <v>2015</v>
      </c>
      <c r="K153" s="55" t="s">
        <v>2039</v>
      </c>
      <c r="L153" s="55" t="s">
        <v>2040</v>
      </c>
      <c r="M153" s="55"/>
      <c r="N153" s="55"/>
      <c r="O153" s="55">
        <f t="shared" si="19"/>
        <v>21</v>
      </c>
      <c r="P153" s="55">
        <v>21</v>
      </c>
      <c r="Q153" s="55"/>
      <c r="S153" s="55">
        <v>2016</v>
      </c>
      <c r="T153" s="55" t="s">
        <v>2041</v>
      </c>
      <c r="U153" s="55"/>
      <c r="V153" s="55"/>
      <c r="W153" s="55"/>
      <c r="X153" s="55">
        <f t="shared" si="24"/>
        <v>2077</v>
      </c>
      <c r="Y153" s="55">
        <v>1288</v>
      </c>
      <c r="Z153" s="55">
        <v>789</v>
      </c>
      <c r="AB153" s="55">
        <v>2017</v>
      </c>
      <c r="AC153" s="55" t="s">
        <v>2042</v>
      </c>
      <c r="AD153" s="55"/>
      <c r="AE153" s="55"/>
      <c r="AF153" s="55"/>
      <c r="AG153" s="55">
        <f t="shared" si="25"/>
        <v>35</v>
      </c>
      <c r="AH153" s="55">
        <v>18</v>
      </c>
      <c r="AI153" s="55">
        <v>17</v>
      </c>
      <c r="AK153" s="55">
        <v>2018</v>
      </c>
      <c r="AL153" s="55" t="s">
        <v>2043</v>
      </c>
      <c r="AM153" s="55" t="s">
        <v>600</v>
      </c>
      <c r="AN153" s="55"/>
      <c r="AO153" s="55"/>
      <c r="AP153" s="55">
        <f t="shared" si="28"/>
        <v>7</v>
      </c>
      <c r="AQ153" s="55">
        <v>7</v>
      </c>
      <c r="AR153" s="55"/>
      <c r="AT153" s="55">
        <v>2019</v>
      </c>
      <c r="AU153" s="55" t="s">
        <v>2044</v>
      </c>
      <c r="AV153" s="55" t="s">
        <v>1198</v>
      </c>
      <c r="AW153" s="55"/>
      <c r="AX153" s="55"/>
      <c r="AY153" s="55">
        <f t="shared" si="26"/>
        <v>22</v>
      </c>
      <c r="AZ153" s="55">
        <v>22</v>
      </c>
      <c r="BA153" s="55"/>
      <c r="BC153" s="55">
        <v>2020</v>
      </c>
      <c r="BD153" s="55" t="s">
        <v>2045</v>
      </c>
      <c r="BE153" s="55"/>
      <c r="BF153" s="55"/>
      <c r="BG153" s="55"/>
      <c r="BH153" s="55">
        <f t="shared" si="27"/>
        <v>25</v>
      </c>
      <c r="BI153" s="55">
        <v>25</v>
      </c>
      <c r="BJ153" s="55"/>
    </row>
    <row r="154" spans="1:62">
      <c r="A154" s="55">
        <v>2014</v>
      </c>
      <c r="B154" s="55" t="s">
        <v>504</v>
      </c>
      <c r="C154" s="55"/>
      <c r="D154" s="55"/>
      <c r="E154" s="55"/>
      <c r="F154" s="55">
        <f t="shared" si="23"/>
        <v>55</v>
      </c>
      <c r="G154" s="55">
        <v>40</v>
      </c>
      <c r="H154" s="55">
        <v>15</v>
      </c>
      <c r="J154" s="55">
        <v>2015</v>
      </c>
      <c r="K154" s="55" t="s">
        <v>2046</v>
      </c>
      <c r="L154" s="55" t="s">
        <v>600</v>
      </c>
      <c r="M154" s="55"/>
      <c r="N154" s="55"/>
      <c r="O154" s="55">
        <f t="shared" si="19"/>
        <v>14</v>
      </c>
      <c r="P154" s="55">
        <v>14</v>
      </c>
      <c r="Q154" s="55"/>
      <c r="S154" s="55">
        <v>2016</v>
      </c>
      <c r="T154" s="55" t="s">
        <v>324</v>
      </c>
      <c r="U154" s="55" t="s">
        <v>2047</v>
      </c>
      <c r="V154" s="55"/>
      <c r="W154" s="55"/>
      <c r="X154" s="55">
        <f t="shared" si="24"/>
        <v>12</v>
      </c>
      <c r="Y154" s="55">
        <v>12</v>
      </c>
      <c r="Z154" s="55"/>
      <c r="AB154" s="55">
        <v>2017</v>
      </c>
      <c r="AC154" s="55" t="s">
        <v>2048</v>
      </c>
      <c r="AD154" s="55"/>
      <c r="AE154" s="55"/>
      <c r="AF154" s="55"/>
      <c r="AG154" s="55">
        <f t="shared" si="25"/>
        <v>60</v>
      </c>
      <c r="AH154" s="55">
        <v>36</v>
      </c>
      <c r="AI154" s="55">
        <v>24</v>
      </c>
      <c r="AK154" s="55">
        <v>2018</v>
      </c>
      <c r="AL154" s="55" t="s">
        <v>2049</v>
      </c>
      <c r="AM154" s="55"/>
      <c r="AN154" s="55"/>
      <c r="AO154" s="55"/>
      <c r="AP154" s="55">
        <f t="shared" si="28"/>
        <v>2141</v>
      </c>
      <c r="AQ154" s="55">
        <f>SUM(AR154:AT154)</f>
        <v>2080</v>
      </c>
      <c r="AR154" s="55">
        <v>61</v>
      </c>
      <c r="AT154" s="55">
        <v>2019</v>
      </c>
      <c r="AU154" s="55" t="s">
        <v>2050</v>
      </c>
      <c r="AV154" s="55"/>
      <c r="AW154" s="55"/>
      <c r="AX154" s="55"/>
      <c r="AY154" s="55">
        <f t="shared" si="26"/>
        <v>12</v>
      </c>
      <c r="AZ154" s="55">
        <v>7</v>
      </c>
      <c r="BA154" s="55">
        <v>5</v>
      </c>
      <c r="BC154" s="55">
        <v>2020</v>
      </c>
      <c r="BD154" s="55" t="s">
        <v>2051</v>
      </c>
      <c r="BE154" s="55"/>
      <c r="BF154" s="55"/>
      <c r="BG154" s="55"/>
      <c r="BH154" s="55">
        <f t="shared" si="27"/>
        <v>8</v>
      </c>
      <c r="BI154" s="55">
        <v>8</v>
      </c>
      <c r="BJ154" s="55"/>
    </row>
    <row r="155" spans="1:62">
      <c r="A155" s="55">
        <v>2014</v>
      </c>
      <c r="B155" s="55" t="s">
        <v>2038</v>
      </c>
      <c r="C155" s="55" t="s">
        <v>641</v>
      </c>
      <c r="D155" s="55"/>
      <c r="E155" s="55"/>
      <c r="F155" s="55">
        <f t="shared" si="23"/>
        <v>12</v>
      </c>
      <c r="G155" s="55">
        <v>12</v>
      </c>
      <c r="H155" s="55"/>
      <c r="J155" s="55">
        <v>2015</v>
      </c>
      <c r="K155" s="55" t="s">
        <v>2052</v>
      </c>
      <c r="L155" s="55"/>
      <c r="M155" s="55"/>
      <c r="N155" s="55"/>
      <c r="O155" s="55">
        <f t="shared" si="19"/>
        <v>77</v>
      </c>
      <c r="P155" s="55">
        <v>28</v>
      </c>
      <c r="Q155" s="55">
        <v>49</v>
      </c>
      <c r="S155" s="55">
        <v>2016</v>
      </c>
      <c r="T155" s="55" t="s">
        <v>2053</v>
      </c>
      <c r="U155" s="55" t="s">
        <v>2054</v>
      </c>
      <c r="V155" s="55"/>
      <c r="W155" s="55"/>
      <c r="X155" s="55">
        <f t="shared" si="24"/>
        <v>38</v>
      </c>
      <c r="Y155" s="55">
        <v>38</v>
      </c>
      <c r="Z155" s="55"/>
      <c r="AB155" s="55">
        <v>2017</v>
      </c>
      <c r="AC155" s="55" t="s">
        <v>2055</v>
      </c>
      <c r="AD155" s="55" t="s">
        <v>2056</v>
      </c>
      <c r="AE155" s="55"/>
      <c r="AF155" s="55"/>
      <c r="AG155" s="55">
        <f t="shared" si="25"/>
        <v>20</v>
      </c>
      <c r="AH155" s="55"/>
      <c r="AI155" s="55">
        <v>20</v>
      </c>
      <c r="AK155" s="55">
        <v>2018</v>
      </c>
      <c r="AL155" s="55" t="s">
        <v>1964</v>
      </c>
      <c r="AM155" s="55"/>
      <c r="AN155" s="55"/>
      <c r="AO155" s="55"/>
      <c r="AP155" s="55">
        <f t="shared" si="28"/>
        <v>30</v>
      </c>
      <c r="AQ155" s="55">
        <v>12</v>
      </c>
      <c r="AR155" s="55">
        <v>18</v>
      </c>
      <c r="AT155" s="55">
        <v>2019</v>
      </c>
      <c r="AU155" s="55" t="s">
        <v>2057</v>
      </c>
      <c r="AV155" s="55"/>
      <c r="AW155" s="55"/>
      <c r="AX155" s="55"/>
      <c r="AY155" s="55">
        <f t="shared" si="26"/>
        <v>1202</v>
      </c>
      <c r="AZ155" s="55">
        <v>557</v>
      </c>
      <c r="BA155" s="55">
        <v>645</v>
      </c>
      <c r="BC155" s="55">
        <v>2020</v>
      </c>
      <c r="BD155" s="55" t="s">
        <v>2058</v>
      </c>
      <c r="BE155" s="55"/>
      <c r="BF155" s="55"/>
      <c r="BG155" s="55"/>
      <c r="BH155" s="55">
        <f t="shared" si="27"/>
        <v>8</v>
      </c>
      <c r="BI155" s="55">
        <v>8</v>
      </c>
      <c r="BJ155" s="55"/>
    </row>
    <row r="156" spans="1:62">
      <c r="A156" s="55">
        <v>2014</v>
      </c>
      <c r="B156" s="55" t="s">
        <v>64</v>
      </c>
      <c r="C156" s="55"/>
      <c r="D156" s="55"/>
      <c r="E156" s="55"/>
      <c r="F156" s="55">
        <f t="shared" si="23"/>
        <v>30</v>
      </c>
      <c r="G156" s="55">
        <v>15</v>
      </c>
      <c r="H156" s="55">
        <v>15</v>
      </c>
      <c r="J156" s="55">
        <v>2015</v>
      </c>
      <c r="K156" s="55" t="s">
        <v>2059</v>
      </c>
      <c r="L156" s="55"/>
      <c r="M156" s="55"/>
      <c r="N156" s="55"/>
      <c r="O156" s="55">
        <f t="shared" si="19"/>
        <v>30</v>
      </c>
      <c r="P156" s="55">
        <v>11</v>
      </c>
      <c r="Q156" s="55">
        <v>19</v>
      </c>
      <c r="S156" s="12">
        <v>2016</v>
      </c>
      <c r="T156" s="12" t="s">
        <v>2060</v>
      </c>
      <c r="U156" s="12" t="s">
        <v>2061</v>
      </c>
      <c r="V156" s="12" t="s">
        <v>914</v>
      </c>
      <c r="W156" s="12"/>
      <c r="X156" s="12">
        <f t="shared" si="24"/>
        <v>22</v>
      </c>
      <c r="Y156" s="12"/>
      <c r="Z156" s="12">
        <v>22</v>
      </c>
      <c r="AA156" s="49"/>
      <c r="AB156" s="55">
        <v>2017</v>
      </c>
      <c r="AC156" s="55" t="s">
        <v>1311</v>
      </c>
      <c r="AD156" s="55"/>
      <c r="AE156" s="55"/>
      <c r="AF156" s="55"/>
      <c r="AG156" s="55">
        <f t="shared" si="25"/>
        <v>51</v>
      </c>
      <c r="AH156" s="55">
        <v>25</v>
      </c>
      <c r="AI156" s="55">
        <v>26</v>
      </c>
      <c r="AK156" s="55">
        <v>2018</v>
      </c>
      <c r="AL156" s="55" t="s">
        <v>2062</v>
      </c>
      <c r="AM156" s="55"/>
      <c r="AN156" s="55"/>
      <c r="AO156" s="55"/>
      <c r="AP156" s="55">
        <f t="shared" ref="AP156:AP171" si="29">SUM(AQ156:AR156)</f>
        <v>5</v>
      </c>
      <c r="AQ156" s="55">
        <v>4</v>
      </c>
      <c r="AR156" s="55">
        <v>1</v>
      </c>
      <c r="AT156" s="55">
        <v>2019</v>
      </c>
      <c r="AU156" s="55" t="s">
        <v>2063</v>
      </c>
      <c r="AV156" s="55"/>
      <c r="AW156" s="55"/>
      <c r="AX156" s="55"/>
      <c r="AY156" s="55">
        <f t="shared" si="26"/>
        <v>94</v>
      </c>
      <c r="AZ156" s="55">
        <v>46</v>
      </c>
      <c r="BA156" s="55">
        <v>48</v>
      </c>
      <c r="BC156" s="55">
        <v>2020</v>
      </c>
      <c r="BD156" s="55" t="s">
        <v>2064</v>
      </c>
      <c r="BE156" s="55"/>
      <c r="BF156" s="55"/>
      <c r="BG156" s="55"/>
      <c r="BH156" s="55">
        <f t="shared" si="27"/>
        <v>1452</v>
      </c>
      <c r="BI156" s="55">
        <v>629</v>
      </c>
      <c r="BJ156" s="55">
        <v>823</v>
      </c>
    </row>
    <row r="157" spans="1:62">
      <c r="A157" s="55">
        <v>2014</v>
      </c>
      <c r="B157" s="55" t="s">
        <v>1587</v>
      </c>
      <c r="C157" s="55"/>
      <c r="D157" s="55"/>
      <c r="E157" s="55"/>
      <c r="F157" s="55">
        <f t="shared" si="23"/>
        <v>87</v>
      </c>
      <c r="G157" s="55">
        <v>57</v>
      </c>
      <c r="H157" s="55">
        <v>30</v>
      </c>
      <c r="J157" s="55">
        <v>2015</v>
      </c>
      <c r="K157" s="55" t="s">
        <v>430</v>
      </c>
      <c r="L157" s="55" t="s">
        <v>603</v>
      </c>
      <c r="M157" s="55"/>
      <c r="N157" s="55"/>
      <c r="O157" s="55">
        <f t="shared" si="19"/>
        <v>15</v>
      </c>
      <c r="P157" s="55">
        <v>15</v>
      </c>
      <c r="Q157" s="55"/>
      <c r="S157" s="55">
        <v>2016</v>
      </c>
      <c r="T157" s="55" t="s">
        <v>2065</v>
      </c>
      <c r="U157" s="55" t="s">
        <v>2066</v>
      </c>
      <c r="V157" s="55"/>
      <c r="W157" s="55"/>
      <c r="X157" s="55">
        <f t="shared" si="24"/>
        <v>20</v>
      </c>
      <c r="Y157" s="55">
        <v>20</v>
      </c>
      <c r="Z157" s="55"/>
      <c r="AB157" s="55">
        <v>2017</v>
      </c>
      <c r="AC157" s="55" t="s">
        <v>2067</v>
      </c>
      <c r="AD157" s="55" t="s">
        <v>2068</v>
      </c>
      <c r="AE157" s="55"/>
      <c r="AF157" s="55"/>
      <c r="AG157" s="55">
        <f t="shared" si="25"/>
        <v>10</v>
      </c>
      <c r="AH157" s="55">
        <v>10</v>
      </c>
      <c r="AI157" s="55"/>
      <c r="AK157" s="55">
        <v>2018</v>
      </c>
      <c r="AL157" s="55" t="s">
        <v>2069</v>
      </c>
      <c r="AM157" s="55"/>
      <c r="AN157" s="55"/>
      <c r="AO157" s="55"/>
      <c r="AP157" s="55">
        <f t="shared" si="29"/>
        <v>48</v>
      </c>
      <c r="AQ157" s="55">
        <v>34</v>
      </c>
      <c r="AR157" s="55">
        <v>14</v>
      </c>
      <c r="AT157" s="55">
        <v>2019</v>
      </c>
      <c r="AU157" s="55" t="s">
        <v>2070</v>
      </c>
      <c r="AV157" s="55" t="s">
        <v>2071</v>
      </c>
      <c r="AW157" s="55"/>
      <c r="AX157" s="55"/>
      <c r="AY157" s="55">
        <f t="shared" si="26"/>
        <v>48</v>
      </c>
      <c r="AZ157" s="55">
        <v>48</v>
      </c>
      <c r="BA157" s="55"/>
      <c r="BC157" s="55">
        <v>2020</v>
      </c>
      <c r="BD157" s="55" t="s">
        <v>2072</v>
      </c>
      <c r="BE157" s="55"/>
      <c r="BF157" s="55"/>
      <c r="BG157" s="55"/>
      <c r="BH157" s="55">
        <f t="shared" si="27"/>
        <v>26</v>
      </c>
      <c r="BI157" s="55">
        <v>12</v>
      </c>
      <c r="BJ157" s="55">
        <v>14</v>
      </c>
    </row>
    <row r="158" spans="1:62">
      <c r="A158" s="55">
        <v>2014</v>
      </c>
      <c r="B158" s="55" t="s">
        <v>1836</v>
      </c>
      <c r="C158" s="55" t="s">
        <v>1731</v>
      </c>
      <c r="D158" s="55"/>
      <c r="E158" s="55"/>
      <c r="F158" s="55">
        <f t="shared" si="23"/>
        <v>42</v>
      </c>
      <c r="G158" s="55">
        <v>42</v>
      </c>
      <c r="H158" s="55"/>
      <c r="J158" s="55">
        <v>2015</v>
      </c>
      <c r="K158" s="55" t="s">
        <v>879</v>
      </c>
      <c r="L158" s="55" t="s">
        <v>603</v>
      </c>
      <c r="M158" s="55"/>
      <c r="N158" s="55"/>
      <c r="O158" s="55">
        <f t="shared" si="19"/>
        <v>10</v>
      </c>
      <c r="P158" s="55">
        <v>10</v>
      </c>
      <c r="Q158" s="55"/>
      <c r="S158" s="55">
        <v>2016</v>
      </c>
      <c r="T158" s="55" t="s">
        <v>2073</v>
      </c>
      <c r="U158" s="55"/>
      <c r="V158" s="55"/>
      <c r="W158" s="55"/>
      <c r="X158" s="55">
        <f t="shared" si="24"/>
        <v>231</v>
      </c>
      <c r="Y158" s="55">
        <v>73</v>
      </c>
      <c r="Z158" s="55">
        <v>158</v>
      </c>
      <c r="AB158" s="55">
        <v>2017</v>
      </c>
      <c r="AC158" s="55" t="s">
        <v>2074</v>
      </c>
      <c r="AD158" s="55"/>
      <c r="AE158" s="55"/>
      <c r="AF158" s="55"/>
      <c r="AG158" s="55">
        <f t="shared" si="25"/>
        <v>50</v>
      </c>
      <c r="AH158" s="55">
        <v>23</v>
      </c>
      <c r="AI158" s="55">
        <v>27</v>
      </c>
      <c r="AK158" s="55">
        <v>2018</v>
      </c>
      <c r="AL158" s="55" t="s">
        <v>710</v>
      </c>
      <c r="AM158" s="55"/>
      <c r="AN158" s="55"/>
      <c r="AO158" s="55"/>
      <c r="AP158" s="55">
        <f t="shared" si="29"/>
        <v>54</v>
      </c>
      <c r="AQ158" s="55">
        <v>26</v>
      </c>
      <c r="AR158" s="55">
        <v>28</v>
      </c>
      <c r="AT158" s="55">
        <v>2019</v>
      </c>
      <c r="AU158" s="55" t="s">
        <v>746</v>
      </c>
      <c r="AV158" s="55"/>
      <c r="AW158" s="55"/>
      <c r="AX158" s="55"/>
      <c r="AY158" s="55">
        <f t="shared" si="26"/>
        <v>40</v>
      </c>
      <c r="AZ158" s="55">
        <v>14</v>
      </c>
      <c r="BA158" s="55">
        <v>26</v>
      </c>
      <c r="BC158" s="55">
        <v>2020</v>
      </c>
      <c r="BD158" s="55" t="s">
        <v>1287</v>
      </c>
      <c r="BE158" s="55"/>
      <c r="BF158" s="55"/>
      <c r="BG158" s="55"/>
      <c r="BH158" s="55">
        <f t="shared" si="27"/>
        <v>11528</v>
      </c>
      <c r="BI158" s="55">
        <v>5303</v>
      </c>
      <c r="BJ158" s="55">
        <v>6225</v>
      </c>
    </row>
    <row r="159" spans="1:62">
      <c r="A159" s="55">
        <v>2014</v>
      </c>
      <c r="B159" s="55" t="s">
        <v>2075</v>
      </c>
      <c r="C159" s="55" t="s">
        <v>31</v>
      </c>
      <c r="D159" s="55"/>
      <c r="E159" s="55"/>
      <c r="F159" s="55">
        <f t="shared" si="23"/>
        <v>34</v>
      </c>
      <c r="G159" s="55">
        <v>34</v>
      </c>
      <c r="H159" s="55"/>
      <c r="J159" s="12">
        <v>2015</v>
      </c>
      <c r="K159" s="12" t="s">
        <v>178</v>
      </c>
      <c r="L159" s="12" t="s">
        <v>2076</v>
      </c>
      <c r="M159" s="12" t="s">
        <v>914</v>
      </c>
      <c r="N159" s="12"/>
      <c r="O159" s="12">
        <f t="shared" si="19"/>
        <v>707</v>
      </c>
      <c r="P159" s="12"/>
      <c r="Q159" s="12">
        <v>707</v>
      </c>
      <c r="R159" s="49"/>
      <c r="S159" s="55">
        <v>2016</v>
      </c>
      <c r="T159" s="55" t="s">
        <v>2077</v>
      </c>
      <c r="U159" s="55"/>
      <c r="V159" s="55"/>
      <c r="W159" s="55"/>
      <c r="X159" s="55">
        <f t="shared" si="24"/>
        <v>53</v>
      </c>
      <c r="Y159" s="55">
        <v>27</v>
      </c>
      <c r="Z159" s="55">
        <v>26</v>
      </c>
      <c r="AB159" s="55">
        <v>2017</v>
      </c>
      <c r="AC159" s="55" t="s">
        <v>720</v>
      </c>
      <c r="AD159" s="55"/>
      <c r="AE159" s="55"/>
      <c r="AF159" s="55"/>
      <c r="AG159" s="55">
        <f t="shared" si="25"/>
        <v>2749</v>
      </c>
      <c r="AH159" s="55">
        <v>1210</v>
      </c>
      <c r="AI159" s="55">
        <v>1539</v>
      </c>
      <c r="AK159" s="55">
        <v>2018</v>
      </c>
      <c r="AL159" s="55" t="s">
        <v>1514</v>
      </c>
      <c r="AM159" s="55"/>
      <c r="AN159" s="55"/>
      <c r="AO159" s="55"/>
      <c r="AP159" s="55">
        <f t="shared" si="29"/>
        <v>1961</v>
      </c>
      <c r="AQ159" s="55">
        <v>991</v>
      </c>
      <c r="AR159" s="55">
        <v>970</v>
      </c>
      <c r="AT159" s="55">
        <v>2019</v>
      </c>
      <c r="AU159" s="55" t="s">
        <v>2078</v>
      </c>
      <c r="AV159" s="55" t="s">
        <v>292</v>
      </c>
      <c r="AW159" s="55"/>
      <c r="AX159" s="55"/>
      <c r="AY159" s="55">
        <f t="shared" si="26"/>
        <v>11</v>
      </c>
      <c r="AZ159" s="55">
        <v>11</v>
      </c>
      <c r="BA159" s="55"/>
      <c r="BC159" s="55">
        <v>2020</v>
      </c>
      <c r="BD159" s="55" t="s">
        <v>2079</v>
      </c>
      <c r="BE159" s="55"/>
      <c r="BF159" s="55"/>
      <c r="BG159" s="55"/>
      <c r="BH159" s="55">
        <f t="shared" si="27"/>
        <v>72</v>
      </c>
      <c r="BI159" s="55">
        <v>43</v>
      </c>
      <c r="BJ159" s="55">
        <v>29</v>
      </c>
    </row>
    <row r="160" spans="1:62">
      <c r="A160" s="55">
        <v>2014</v>
      </c>
      <c r="B160" s="55" t="s">
        <v>192</v>
      </c>
      <c r="C160" s="55"/>
      <c r="D160" s="55"/>
      <c r="E160" s="55"/>
      <c r="F160" s="55">
        <f t="shared" si="23"/>
        <v>12</v>
      </c>
      <c r="G160" s="55">
        <v>1</v>
      </c>
      <c r="H160" s="55">
        <v>11</v>
      </c>
      <c r="J160" s="12">
        <v>2015</v>
      </c>
      <c r="K160" s="12" t="s">
        <v>2080</v>
      </c>
      <c r="L160" s="12" t="s">
        <v>2081</v>
      </c>
      <c r="M160" s="12" t="s">
        <v>914</v>
      </c>
      <c r="N160" s="12"/>
      <c r="O160" s="12">
        <f t="shared" si="19"/>
        <v>40</v>
      </c>
      <c r="P160" s="12"/>
      <c r="Q160" s="12">
        <v>40</v>
      </c>
      <c r="R160" s="49"/>
      <c r="S160" s="55">
        <v>2016</v>
      </c>
      <c r="T160" s="55" t="s">
        <v>2082</v>
      </c>
      <c r="U160" s="55"/>
      <c r="V160" s="55"/>
      <c r="W160" s="55"/>
      <c r="X160" s="55">
        <f t="shared" si="24"/>
        <v>38</v>
      </c>
      <c r="Y160" s="55">
        <v>12</v>
      </c>
      <c r="Z160" s="55">
        <v>26</v>
      </c>
      <c r="AB160" s="55">
        <v>2017</v>
      </c>
      <c r="AC160" s="55" t="s">
        <v>2083</v>
      </c>
      <c r="AD160" s="55" t="s">
        <v>2084</v>
      </c>
      <c r="AE160" s="55"/>
      <c r="AF160" s="55"/>
      <c r="AG160" s="55">
        <f t="shared" si="25"/>
        <v>12</v>
      </c>
      <c r="AH160" s="55">
        <v>12</v>
      </c>
      <c r="AI160" s="55"/>
      <c r="AK160" s="55">
        <v>2018</v>
      </c>
      <c r="AL160" s="55" t="s">
        <v>2085</v>
      </c>
      <c r="AM160" s="55"/>
      <c r="AN160" s="55"/>
      <c r="AO160" s="55"/>
      <c r="AP160" s="55">
        <f t="shared" si="29"/>
        <v>1146</v>
      </c>
      <c r="AQ160" s="55">
        <v>603</v>
      </c>
      <c r="AR160" s="55">
        <v>543</v>
      </c>
      <c r="AT160" s="55">
        <v>2019</v>
      </c>
      <c r="AU160" s="55" t="s">
        <v>2086</v>
      </c>
      <c r="AV160" s="55"/>
      <c r="AW160" s="55"/>
      <c r="AX160" s="55"/>
      <c r="AY160" s="55">
        <f t="shared" si="26"/>
        <v>545</v>
      </c>
      <c r="AZ160" s="55">
        <v>276</v>
      </c>
      <c r="BA160" s="55">
        <v>269</v>
      </c>
      <c r="BC160" s="55">
        <v>2020</v>
      </c>
      <c r="BD160" s="55" t="s">
        <v>2087</v>
      </c>
      <c r="BE160" s="55"/>
      <c r="BF160" s="55"/>
      <c r="BG160" s="55"/>
      <c r="BH160" s="55">
        <f t="shared" si="27"/>
        <v>163</v>
      </c>
      <c r="BI160" s="55">
        <v>49</v>
      </c>
      <c r="BJ160" s="55">
        <v>114</v>
      </c>
    </row>
    <row r="161" spans="1:62">
      <c r="A161" s="55">
        <v>2014</v>
      </c>
      <c r="B161" s="55" t="s">
        <v>2088</v>
      </c>
      <c r="C161" s="55" t="s">
        <v>2089</v>
      </c>
      <c r="D161" s="55"/>
      <c r="E161" s="55"/>
      <c r="F161" s="55">
        <f t="shared" si="23"/>
        <v>14</v>
      </c>
      <c r="G161" s="55">
        <v>14</v>
      </c>
      <c r="H161" s="55"/>
      <c r="J161" s="55">
        <v>2015</v>
      </c>
      <c r="K161" s="55" t="s">
        <v>2090</v>
      </c>
      <c r="L161" s="55" t="s">
        <v>2091</v>
      </c>
      <c r="M161" s="55"/>
      <c r="N161" s="55"/>
      <c r="O161" s="55">
        <f t="shared" si="19"/>
        <v>40</v>
      </c>
      <c r="P161" s="55">
        <v>40</v>
      </c>
      <c r="Q161" s="55"/>
      <c r="S161" s="55">
        <v>2016</v>
      </c>
      <c r="T161" s="55" t="s">
        <v>2092</v>
      </c>
      <c r="U161" s="55" t="s">
        <v>694</v>
      </c>
      <c r="V161" s="55"/>
      <c r="W161" s="55"/>
      <c r="X161" s="55">
        <f t="shared" si="24"/>
        <v>8</v>
      </c>
      <c r="Y161" s="55">
        <v>8</v>
      </c>
      <c r="Z161" s="55"/>
      <c r="AB161" s="55">
        <v>2017</v>
      </c>
      <c r="AC161" s="55" t="s">
        <v>1435</v>
      </c>
      <c r="AD161" s="55"/>
      <c r="AE161" s="55"/>
      <c r="AF161" s="55"/>
      <c r="AG161" s="55">
        <f t="shared" si="25"/>
        <v>80</v>
      </c>
      <c r="AH161" s="55">
        <v>54</v>
      </c>
      <c r="AI161" s="55">
        <v>26</v>
      </c>
      <c r="AK161" s="55">
        <v>2018</v>
      </c>
      <c r="AL161" s="55" t="s">
        <v>2093</v>
      </c>
      <c r="AM161" s="55"/>
      <c r="AN161" s="55"/>
      <c r="AO161" s="55"/>
      <c r="AP161" s="55">
        <f t="shared" si="29"/>
        <v>2049</v>
      </c>
      <c r="AQ161" s="55">
        <f>SUM(AR161:AT161)</f>
        <v>2034</v>
      </c>
      <c r="AR161" s="55">
        <v>15</v>
      </c>
      <c r="AT161" s="55">
        <v>2019</v>
      </c>
      <c r="AU161" s="55" t="s">
        <v>2094</v>
      </c>
      <c r="AV161" s="55"/>
      <c r="AW161" s="55"/>
      <c r="AX161" s="55"/>
      <c r="AY161" s="55">
        <f t="shared" si="26"/>
        <v>45</v>
      </c>
      <c r="AZ161" s="55">
        <v>20</v>
      </c>
      <c r="BA161" s="55">
        <v>25</v>
      </c>
      <c r="BC161" s="55">
        <v>2020</v>
      </c>
      <c r="BD161" s="55" t="s">
        <v>2095</v>
      </c>
      <c r="BE161" s="55"/>
      <c r="BF161" s="55"/>
      <c r="BG161" s="55"/>
      <c r="BH161" s="55">
        <f t="shared" si="27"/>
        <v>18</v>
      </c>
      <c r="BI161" s="55">
        <v>16</v>
      </c>
      <c r="BJ161" s="55">
        <v>2</v>
      </c>
    </row>
    <row r="162" spans="1:62">
      <c r="A162" s="55">
        <v>2014</v>
      </c>
      <c r="B162" s="55" t="s">
        <v>2096</v>
      </c>
      <c r="C162" s="55" t="s">
        <v>603</v>
      </c>
      <c r="D162" s="55"/>
      <c r="E162" s="55"/>
      <c r="F162" s="55">
        <f t="shared" si="23"/>
        <v>12</v>
      </c>
      <c r="G162" s="55">
        <v>12</v>
      </c>
      <c r="H162" s="55"/>
      <c r="J162" s="55">
        <v>2015</v>
      </c>
      <c r="K162" s="55" t="s">
        <v>2097</v>
      </c>
      <c r="L162" s="55"/>
      <c r="M162" s="55"/>
      <c r="N162" s="55"/>
      <c r="O162" s="55">
        <f t="shared" si="19"/>
        <v>50</v>
      </c>
      <c r="P162" s="55">
        <v>21</v>
      </c>
      <c r="Q162" s="55">
        <v>29</v>
      </c>
      <c r="S162" s="55">
        <v>2016</v>
      </c>
      <c r="T162" s="55" t="s">
        <v>2098</v>
      </c>
      <c r="U162" s="55" t="s">
        <v>600</v>
      </c>
      <c r="V162" s="55"/>
      <c r="W162" s="55"/>
      <c r="X162" s="55">
        <f t="shared" si="24"/>
        <v>24</v>
      </c>
      <c r="Y162" s="55">
        <v>24</v>
      </c>
      <c r="Z162" s="55"/>
      <c r="AB162" s="55">
        <v>2017</v>
      </c>
      <c r="AC162" s="55" t="s">
        <v>1113</v>
      </c>
      <c r="AD162" s="55" t="s">
        <v>2099</v>
      </c>
      <c r="AE162" s="55"/>
      <c r="AF162" s="55"/>
      <c r="AG162" s="55">
        <f t="shared" si="25"/>
        <v>74</v>
      </c>
      <c r="AH162" s="55">
        <v>74</v>
      </c>
      <c r="AI162" s="55"/>
      <c r="AK162" s="55">
        <v>2018</v>
      </c>
      <c r="AL162" s="55" t="s">
        <v>2100</v>
      </c>
      <c r="AM162" s="55"/>
      <c r="AN162" s="55"/>
      <c r="AO162" s="55"/>
      <c r="AP162" s="55">
        <f t="shared" si="29"/>
        <v>104</v>
      </c>
      <c r="AQ162" s="55">
        <v>45</v>
      </c>
      <c r="AR162" s="55">
        <v>59</v>
      </c>
      <c r="AT162" s="55">
        <v>2019</v>
      </c>
      <c r="AU162" s="55" t="s">
        <v>2101</v>
      </c>
      <c r="AV162" s="55" t="s">
        <v>1577</v>
      </c>
      <c r="AW162" s="55"/>
      <c r="AX162" s="12" t="s">
        <v>914</v>
      </c>
      <c r="AY162" s="55">
        <f t="shared" si="26"/>
        <v>71</v>
      </c>
      <c r="AZ162" s="55"/>
      <c r="BA162" s="55">
        <v>71</v>
      </c>
      <c r="BC162" s="55">
        <v>2020</v>
      </c>
      <c r="BD162" s="55" t="s">
        <v>1968</v>
      </c>
      <c r="BE162" s="55"/>
      <c r="BF162" s="55"/>
      <c r="BG162" s="55"/>
      <c r="BH162" s="55">
        <f t="shared" si="27"/>
        <v>15</v>
      </c>
      <c r="BI162" s="55">
        <v>5</v>
      </c>
      <c r="BJ162" s="55">
        <v>10</v>
      </c>
    </row>
    <row r="163" spans="1:62">
      <c r="A163" s="55">
        <v>2014</v>
      </c>
      <c r="B163" s="55" t="s">
        <v>1284</v>
      </c>
      <c r="C163" s="55" t="s">
        <v>2102</v>
      </c>
      <c r="D163" s="55"/>
      <c r="E163" s="55"/>
      <c r="F163" s="55">
        <f t="shared" si="23"/>
        <v>221</v>
      </c>
      <c r="G163" s="55"/>
      <c r="H163" s="55">
        <v>221</v>
      </c>
      <c r="J163" s="55">
        <v>2015</v>
      </c>
      <c r="K163" s="55" t="s">
        <v>2103</v>
      </c>
      <c r="L163" s="55"/>
      <c r="M163" s="55"/>
      <c r="N163" s="55"/>
      <c r="O163" s="55">
        <f t="shared" ref="O163:O226" si="30">SUM(P163:Q163)</f>
        <v>42</v>
      </c>
      <c r="P163" s="55">
        <v>21</v>
      </c>
      <c r="Q163" s="55">
        <v>21</v>
      </c>
      <c r="S163" s="55">
        <v>2016</v>
      </c>
      <c r="T163" s="55" t="s">
        <v>2104</v>
      </c>
      <c r="U163" s="55"/>
      <c r="V163" s="55"/>
      <c r="W163" s="55"/>
      <c r="X163" s="55">
        <f t="shared" si="24"/>
        <v>12</v>
      </c>
      <c r="Y163" s="55">
        <v>4</v>
      </c>
      <c r="Z163" s="55">
        <v>8</v>
      </c>
      <c r="AB163" s="55">
        <v>2017</v>
      </c>
      <c r="AC163" s="55" t="s">
        <v>1667</v>
      </c>
      <c r="AD163" s="55"/>
      <c r="AE163" s="55"/>
      <c r="AF163" s="55"/>
      <c r="AG163" s="55">
        <f t="shared" si="25"/>
        <v>29</v>
      </c>
      <c r="AH163" s="55">
        <v>19</v>
      </c>
      <c r="AI163" s="55">
        <v>10</v>
      </c>
      <c r="AK163" s="55">
        <v>2018</v>
      </c>
      <c r="AL163" s="55" t="s">
        <v>2105</v>
      </c>
      <c r="AM163" s="55"/>
      <c r="AN163" s="55"/>
      <c r="AO163" s="55"/>
      <c r="AP163" s="55">
        <f t="shared" si="29"/>
        <v>36</v>
      </c>
      <c r="AQ163" s="55">
        <v>14</v>
      </c>
      <c r="AR163" s="55">
        <v>22</v>
      </c>
      <c r="AT163" s="55">
        <v>2019</v>
      </c>
      <c r="AU163" s="55" t="s">
        <v>1012</v>
      </c>
      <c r="AV163" s="55" t="s">
        <v>2106</v>
      </c>
      <c r="AW163" s="55"/>
      <c r="AX163" s="55"/>
      <c r="AY163" s="55">
        <f t="shared" si="26"/>
        <v>16</v>
      </c>
      <c r="AZ163" s="55">
        <v>16</v>
      </c>
      <c r="BA163" s="55"/>
      <c r="BC163" s="55">
        <v>2020</v>
      </c>
      <c r="BD163" s="55" t="s">
        <v>2107</v>
      </c>
      <c r="BE163" s="55"/>
      <c r="BF163" s="55"/>
      <c r="BG163" s="55"/>
      <c r="BH163" s="55">
        <f t="shared" si="27"/>
        <v>11</v>
      </c>
      <c r="BI163" s="55">
        <v>11</v>
      </c>
      <c r="BJ163" s="55"/>
    </row>
    <row r="164" spans="1:62">
      <c r="A164" s="55">
        <v>2014</v>
      </c>
      <c r="B164" s="55" t="s">
        <v>2108</v>
      </c>
      <c r="C164" s="55"/>
      <c r="D164" s="55"/>
      <c r="E164" s="55"/>
      <c r="F164" s="55">
        <f t="shared" si="23"/>
        <v>176</v>
      </c>
      <c r="G164" s="55">
        <v>49</v>
      </c>
      <c r="H164" s="55">
        <v>127</v>
      </c>
      <c r="J164" s="55">
        <v>2015</v>
      </c>
      <c r="K164" s="55" t="s">
        <v>2109</v>
      </c>
      <c r="L164" s="55"/>
      <c r="M164" s="55"/>
      <c r="N164" s="55"/>
      <c r="O164" s="55">
        <f t="shared" si="30"/>
        <v>66</v>
      </c>
      <c r="P164" s="55">
        <v>33</v>
      </c>
      <c r="Q164" s="55">
        <v>33</v>
      </c>
      <c r="S164" s="55">
        <v>2016</v>
      </c>
      <c r="T164" s="55" t="s">
        <v>2110</v>
      </c>
      <c r="U164" s="55"/>
      <c r="V164" s="55"/>
      <c r="W164" s="55"/>
      <c r="X164" s="55">
        <f t="shared" si="24"/>
        <v>22</v>
      </c>
      <c r="Y164" s="55">
        <v>13</v>
      </c>
      <c r="Z164" s="55">
        <v>9</v>
      </c>
      <c r="AB164" s="55">
        <v>2017</v>
      </c>
      <c r="AC164" s="55" t="s">
        <v>2111</v>
      </c>
      <c r="AD164" s="55"/>
      <c r="AE164" s="55"/>
      <c r="AF164" s="55"/>
      <c r="AG164" s="55">
        <f t="shared" si="25"/>
        <v>36</v>
      </c>
      <c r="AH164" s="55">
        <v>10</v>
      </c>
      <c r="AI164" s="55">
        <v>26</v>
      </c>
      <c r="AK164" s="55">
        <v>2018</v>
      </c>
      <c r="AL164" s="55" t="s">
        <v>1866</v>
      </c>
      <c r="AM164" s="55"/>
      <c r="AN164" s="55"/>
      <c r="AO164" s="55"/>
      <c r="AP164" s="55">
        <f t="shared" si="29"/>
        <v>105</v>
      </c>
      <c r="AQ164" s="55">
        <v>9</v>
      </c>
      <c r="AR164" s="55">
        <v>96</v>
      </c>
      <c r="AT164" s="55">
        <v>2019</v>
      </c>
      <c r="AU164" s="55" t="s">
        <v>2112</v>
      </c>
      <c r="AV164" s="55"/>
      <c r="AW164" s="55"/>
      <c r="AX164" s="55"/>
      <c r="AY164" s="55">
        <f t="shared" si="26"/>
        <v>24</v>
      </c>
      <c r="AZ164" s="55">
        <v>4</v>
      </c>
      <c r="BA164" s="55">
        <v>20</v>
      </c>
      <c r="BC164" s="55">
        <v>2020</v>
      </c>
      <c r="BD164" s="55" t="s">
        <v>2113</v>
      </c>
      <c r="BE164" s="55"/>
      <c r="BF164" s="55"/>
      <c r="BG164" s="55"/>
      <c r="BH164" s="55">
        <f t="shared" si="27"/>
        <v>562</v>
      </c>
      <c r="BI164" s="55">
        <v>84</v>
      </c>
      <c r="BJ164" s="55">
        <v>478</v>
      </c>
    </row>
    <row r="165" spans="1:62">
      <c r="A165" s="55">
        <v>2014</v>
      </c>
      <c r="B165" s="55" t="s">
        <v>2114</v>
      </c>
      <c r="C165" s="55"/>
      <c r="D165" s="55"/>
      <c r="E165" s="55"/>
      <c r="F165" s="55">
        <f t="shared" si="23"/>
        <v>49</v>
      </c>
      <c r="G165" s="55">
        <v>16</v>
      </c>
      <c r="H165" s="55">
        <v>33</v>
      </c>
      <c r="J165" s="55">
        <v>2015</v>
      </c>
      <c r="K165" s="55" t="s">
        <v>1722</v>
      </c>
      <c r="L165" s="55"/>
      <c r="M165" s="55"/>
      <c r="N165" s="55"/>
      <c r="O165" s="55">
        <f t="shared" si="30"/>
        <v>44</v>
      </c>
      <c r="P165" s="55">
        <v>22</v>
      </c>
      <c r="Q165" s="55">
        <v>22</v>
      </c>
      <c r="S165" s="55">
        <v>2016</v>
      </c>
      <c r="T165" s="55" t="s">
        <v>2115</v>
      </c>
      <c r="U165" s="55"/>
      <c r="V165" s="55"/>
      <c r="W165" s="55"/>
      <c r="X165" s="55">
        <f t="shared" si="24"/>
        <v>60</v>
      </c>
      <c r="Y165" s="55">
        <v>41</v>
      </c>
      <c r="Z165" s="55">
        <v>19</v>
      </c>
      <c r="AB165" s="55">
        <v>2017</v>
      </c>
      <c r="AC165" s="55" t="s">
        <v>2116</v>
      </c>
      <c r="AD165" s="55"/>
      <c r="AE165" s="55"/>
      <c r="AF165" s="55"/>
      <c r="AG165" s="55">
        <f t="shared" si="25"/>
        <v>12</v>
      </c>
      <c r="AH165" s="55">
        <v>5</v>
      </c>
      <c r="AI165" s="55">
        <v>7</v>
      </c>
      <c r="AK165" s="12">
        <v>2018</v>
      </c>
      <c r="AL165" s="12" t="s">
        <v>1180</v>
      </c>
      <c r="AM165" s="12" t="s">
        <v>1031</v>
      </c>
      <c r="AN165" s="12" t="s">
        <v>914</v>
      </c>
      <c r="AO165" s="12"/>
      <c r="AP165" s="12">
        <f t="shared" si="29"/>
        <v>9</v>
      </c>
      <c r="AQ165" s="12">
        <v>9</v>
      </c>
      <c r="AR165" s="12"/>
      <c r="AS165" s="49"/>
      <c r="AT165" s="55">
        <v>2019</v>
      </c>
      <c r="AU165" s="55" t="s">
        <v>2117</v>
      </c>
      <c r="AV165" s="55"/>
      <c r="AW165" s="55"/>
      <c r="AX165" s="55"/>
      <c r="AY165" s="55">
        <f t="shared" si="26"/>
        <v>40</v>
      </c>
      <c r="AZ165" s="55">
        <v>20</v>
      </c>
      <c r="BA165" s="55">
        <v>20</v>
      </c>
      <c r="BC165" s="55">
        <v>2020</v>
      </c>
      <c r="BD165" s="55" t="s">
        <v>2118</v>
      </c>
      <c r="BE165" s="55"/>
      <c r="BF165" s="55"/>
      <c r="BG165" s="55"/>
      <c r="BH165" s="55">
        <f t="shared" si="27"/>
        <v>526</v>
      </c>
      <c r="BI165" s="55">
        <v>274</v>
      </c>
      <c r="BJ165" s="55">
        <v>252</v>
      </c>
    </row>
    <row r="166" spans="1:62">
      <c r="A166" s="12">
        <v>2014</v>
      </c>
      <c r="B166" s="12" t="s">
        <v>2080</v>
      </c>
      <c r="C166" s="12" t="s">
        <v>2119</v>
      </c>
      <c r="D166" s="12" t="s">
        <v>914</v>
      </c>
      <c r="E166" s="12"/>
      <c r="F166" s="12">
        <f t="shared" si="23"/>
        <v>40</v>
      </c>
      <c r="G166" s="12"/>
      <c r="H166" s="12">
        <v>40</v>
      </c>
      <c r="I166" s="49"/>
      <c r="J166" s="55">
        <v>2015</v>
      </c>
      <c r="K166" s="55" t="s">
        <v>1314</v>
      </c>
      <c r="L166" s="55"/>
      <c r="M166" s="55"/>
      <c r="N166" s="55"/>
      <c r="O166" s="55">
        <f t="shared" si="30"/>
        <v>12</v>
      </c>
      <c r="P166" s="55">
        <v>6</v>
      </c>
      <c r="Q166" s="55">
        <v>6</v>
      </c>
      <c r="S166" s="55">
        <v>2016</v>
      </c>
      <c r="T166" s="55" t="s">
        <v>2120</v>
      </c>
      <c r="U166" s="55"/>
      <c r="V166" s="55"/>
      <c r="W166" s="55"/>
      <c r="X166" s="55">
        <f t="shared" si="24"/>
        <v>277</v>
      </c>
      <c r="Y166" s="55">
        <v>53</v>
      </c>
      <c r="Z166" s="55">
        <v>224</v>
      </c>
      <c r="AB166" s="55">
        <v>2017</v>
      </c>
      <c r="AC166" s="55" t="s">
        <v>2121</v>
      </c>
      <c r="AD166" s="55" t="s">
        <v>2122</v>
      </c>
      <c r="AE166" s="55"/>
      <c r="AF166" s="55"/>
      <c r="AG166" s="55">
        <f t="shared" si="25"/>
        <v>12</v>
      </c>
      <c r="AH166" s="55">
        <v>12</v>
      </c>
      <c r="AI166" s="55"/>
      <c r="AK166" s="55">
        <v>2018</v>
      </c>
      <c r="AL166" s="55" t="s">
        <v>2123</v>
      </c>
      <c r="AM166" s="55"/>
      <c r="AN166" s="55"/>
      <c r="AO166" s="55"/>
      <c r="AP166" s="55">
        <f t="shared" si="29"/>
        <v>55</v>
      </c>
      <c r="AQ166" s="55">
        <v>20</v>
      </c>
      <c r="AR166" s="55">
        <v>35</v>
      </c>
      <c r="AT166" s="55">
        <v>2019</v>
      </c>
      <c r="AU166" s="55" t="s">
        <v>430</v>
      </c>
      <c r="AV166" s="55"/>
      <c r="AW166" s="55"/>
      <c r="AX166" s="55"/>
      <c r="AY166" s="55">
        <f t="shared" si="26"/>
        <v>13</v>
      </c>
      <c r="AZ166" s="55">
        <v>3</v>
      </c>
      <c r="BA166" s="55">
        <v>10</v>
      </c>
      <c r="BC166" s="55">
        <v>2020</v>
      </c>
      <c r="BD166" s="55" t="s">
        <v>2124</v>
      </c>
      <c r="BE166" s="55"/>
      <c r="BF166" s="55"/>
      <c r="BG166" s="55"/>
      <c r="BH166" s="55">
        <f t="shared" si="27"/>
        <v>7</v>
      </c>
      <c r="BI166" s="55">
        <v>7</v>
      </c>
      <c r="BJ166" s="55"/>
    </row>
    <row r="167" spans="1:62">
      <c r="A167" s="55">
        <v>2014</v>
      </c>
      <c r="B167" s="55" t="s">
        <v>2125</v>
      </c>
      <c r="C167" s="55" t="s">
        <v>1085</v>
      </c>
      <c r="D167" s="55"/>
      <c r="E167" s="55"/>
      <c r="F167" s="55">
        <f t="shared" si="23"/>
        <v>14</v>
      </c>
      <c r="G167" s="55">
        <v>14</v>
      </c>
      <c r="H167" s="55"/>
      <c r="J167" s="55">
        <v>2015</v>
      </c>
      <c r="K167" s="55" t="s">
        <v>919</v>
      </c>
      <c r="L167" s="55"/>
      <c r="M167" s="55"/>
      <c r="N167" s="55"/>
      <c r="O167" s="55">
        <f t="shared" si="30"/>
        <v>61</v>
      </c>
      <c r="P167" s="55">
        <v>27</v>
      </c>
      <c r="Q167" s="55">
        <v>34</v>
      </c>
      <c r="S167" s="55">
        <v>2016</v>
      </c>
      <c r="T167" s="55" t="s">
        <v>2126</v>
      </c>
      <c r="U167" s="55" t="s">
        <v>2127</v>
      </c>
      <c r="V167" s="55"/>
      <c r="W167" s="12" t="s">
        <v>914</v>
      </c>
      <c r="X167" s="55">
        <f t="shared" si="24"/>
        <v>41</v>
      </c>
      <c r="Y167" s="55"/>
      <c r="Z167" s="55">
        <v>41</v>
      </c>
      <c r="AB167" s="55">
        <v>2017</v>
      </c>
      <c r="AC167" s="55" t="s">
        <v>1741</v>
      </c>
      <c r="AD167" s="55" t="s">
        <v>2128</v>
      </c>
      <c r="AE167" s="55"/>
      <c r="AF167" s="55"/>
      <c r="AG167" s="55">
        <f t="shared" si="25"/>
        <v>9</v>
      </c>
      <c r="AH167" s="55">
        <v>9</v>
      </c>
      <c r="AI167" s="55"/>
      <c r="AK167" s="55">
        <v>2018</v>
      </c>
      <c r="AL167" s="55" t="s">
        <v>2129</v>
      </c>
      <c r="AM167" s="55"/>
      <c r="AN167" s="55"/>
      <c r="AO167" s="55"/>
      <c r="AP167" s="55">
        <f t="shared" si="29"/>
        <v>115</v>
      </c>
      <c r="AQ167" s="55">
        <v>51</v>
      </c>
      <c r="AR167" s="55">
        <v>64</v>
      </c>
      <c r="AT167" s="55">
        <v>2019</v>
      </c>
      <c r="AU167" s="55" t="s">
        <v>2130</v>
      </c>
      <c r="AV167" s="55" t="s">
        <v>1198</v>
      </c>
      <c r="AW167" s="55"/>
      <c r="AX167" s="55"/>
      <c r="AY167" s="55">
        <f t="shared" si="26"/>
        <v>31</v>
      </c>
      <c r="AZ167" s="55">
        <v>31</v>
      </c>
      <c r="BA167" s="55"/>
      <c r="BC167" s="55">
        <v>2020</v>
      </c>
      <c r="BD167" s="55" t="s">
        <v>2131</v>
      </c>
      <c r="BE167" s="55"/>
      <c r="BF167" s="12" t="s">
        <v>914</v>
      </c>
      <c r="BG167" s="55"/>
      <c r="BH167" s="55">
        <f t="shared" si="27"/>
        <v>12</v>
      </c>
      <c r="BI167" s="55">
        <v>12</v>
      </c>
      <c r="BJ167" s="55"/>
    </row>
    <row r="168" spans="1:62">
      <c r="A168" s="55">
        <v>2014</v>
      </c>
      <c r="B168" s="55" t="s">
        <v>1064</v>
      </c>
      <c r="C168" s="55" t="s">
        <v>2132</v>
      </c>
      <c r="D168" s="55"/>
      <c r="E168" s="55"/>
      <c r="F168" s="55">
        <f t="shared" si="23"/>
        <v>20</v>
      </c>
      <c r="G168" s="55">
        <v>20</v>
      </c>
      <c r="H168" s="55"/>
      <c r="J168" s="55">
        <v>2015</v>
      </c>
      <c r="K168" s="55" t="s">
        <v>1752</v>
      </c>
      <c r="L168" s="55" t="s">
        <v>2133</v>
      </c>
      <c r="M168" s="55"/>
      <c r="N168" s="55"/>
      <c r="O168" s="55">
        <f t="shared" si="30"/>
        <v>140</v>
      </c>
      <c r="P168" s="55"/>
      <c r="Q168" s="55">
        <v>140</v>
      </c>
      <c r="S168" s="55">
        <v>2016</v>
      </c>
      <c r="T168" s="55" t="s">
        <v>2134</v>
      </c>
      <c r="U168" s="55" t="s">
        <v>2135</v>
      </c>
      <c r="V168" s="55"/>
      <c r="W168" s="55"/>
      <c r="X168" s="55">
        <f t="shared" si="24"/>
        <v>14</v>
      </c>
      <c r="Y168" s="55">
        <v>5</v>
      </c>
      <c r="Z168" s="55">
        <v>9</v>
      </c>
      <c r="AB168" s="55">
        <v>2017</v>
      </c>
      <c r="AC168" s="55" t="s">
        <v>2136</v>
      </c>
      <c r="AD168" s="55" t="s">
        <v>2137</v>
      </c>
      <c r="AE168" s="55"/>
      <c r="AF168" s="55"/>
      <c r="AG168" s="55">
        <f t="shared" si="25"/>
        <v>526</v>
      </c>
      <c r="AH168" s="55"/>
      <c r="AI168" s="55">
        <v>526</v>
      </c>
      <c r="AK168" s="55">
        <v>2018</v>
      </c>
      <c r="AL168" s="55" t="s">
        <v>2138</v>
      </c>
      <c r="AM168" s="55"/>
      <c r="AN168" s="55"/>
      <c r="AO168" s="55"/>
      <c r="AP168" s="55">
        <f t="shared" si="29"/>
        <v>40</v>
      </c>
      <c r="AQ168" s="55">
        <v>20</v>
      </c>
      <c r="AR168" s="55">
        <v>20</v>
      </c>
      <c r="AT168" s="55">
        <v>2019</v>
      </c>
      <c r="AU168" s="55" t="s">
        <v>2139</v>
      </c>
      <c r="AV168" s="55"/>
      <c r="AW168" s="55"/>
      <c r="AX168" s="55"/>
      <c r="AY168" s="55">
        <f t="shared" si="26"/>
        <v>15</v>
      </c>
      <c r="AZ168" s="55">
        <v>8</v>
      </c>
      <c r="BA168" s="55">
        <v>7</v>
      </c>
      <c r="BC168" s="55">
        <v>2020</v>
      </c>
      <c r="BD168" s="55" t="s">
        <v>2140</v>
      </c>
      <c r="BE168" s="55"/>
      <c r="BF168" s="55"/>
      <c r="BG168" s="55"/>
      <c r="BH168" s="55">
        <f t="shared" si="27"/>
        <v>76</v>
      </c>
      <c r="BI168" s="55">
        <v>47</v>
      </c>
      <c r="BJ168" s="55">
        <v>29</v>
      </c>
    </row>
    <row r="169" spans="1:62">
      <c r="A169" s="55">
        <v>2014</v>
      </c>
      <c r="B169" s="55" t="s">
        <v>2141</v>
      </c>
      <c r="C169" s="55"/>
      <c r="D169" s="55"/>
      <c r="E169" s="55"/>
      <c r="F169" s="55">
        <f t="shared" si="23"/>
        <v>74</v>
      </c>
      <c r="G169" s="55">
        <v>29</v>
      </c>
      <c r="H169" s="55">
        <v>45</v>
      </c>
      <c r="J169" s="55">
        <v>2015</v>
      </c>
      <c r="K169" s="55" t="s">
        <v>2142</v>
      </c>
      <c r="L169" s="55"/>
      <c r="M169" s="55"/>
      <c r="N169" s="55"/>
      <c r="O169" s="55">
        <f t="shared" si="30"/>
        <v>91</v>
      </c>
      <c r="P169" s="55">
        <v>46</v>
      </c>
      <c r="Q169" s="55">
        <v>45</v>
      </c>
      <c r="S169" s="55">
        <v>2016</v>
      </c>
      <c r="T169" s="55" t="s">
        <v>2143</v>
      </c>
      <c r="U169" s="55"/>
      <c r="V169" s="55"/>
      <c r="W169" s="55"/>
      <c r="X169" s="55">
        <f t="shared" si="24"/>
        <v>128</v>
      </c>
      <c r="Y169" s="55">
        <v>20</v>
      </c>
      <c r="Z169" s="55">
        <v>108</v>
      </c>
      <c r="AB169" s="55">
        <v>2017</v>
      </c>
      <c r="AC169" s="55" t="s">
        <v>2144</v>
      </c>
      <c r="AD169" s="55"/>
      <c r="AE169" s="55"/>
      <c r="AF169" s="55"/>
      <c r="AG169" s="55">
        <f t="shared" si="25"/>
        <v>3984</v>
      </c>
      <c r="AH169" s="55">
        <v>2032</v>
      </c>
      <c r="AI169" s="55">
        <v>1952</v>
      </c>
      <c r="AK169" s="55">
        <v>2018</v>
      </c>
      <c r="AL169" s="55" t="s">
        <v>1327</v>
      </c>
      <c r="AM169" s="55"/>
      <c r="AN169" s="55"/>
      <c r="AO169" s="55"/>
      <c r="AP169" s="55">
        <f t="shared" si="29"/>
        <v>55</v>
      </c>
      <c r="AQ169" s="55">
        <v>37</v>
      </c>
      <c r="AR169" s="55">
        <v>18</v>
      </c>
      <c r="AT169" s="55">
        <v>2019</v>
      </c>
      <c r="AU169" s="55" t="s">
        <v>230</v>
      </c>
      <c r="AV169" s="55"/>
      <c r="AW169" s="55"/>
      <c r="AX169" s="55"/>
      <c r="AY169" s="55">
        <f t="shared" si="26"/>
        <v>11</v>
      </c>
      <c r="AZ169" s="55">
        <v>10</v>
      </c>
      <c r="BA169" s="55">
        <v>1</v>
      </c>
      <c r="BC169" s="55">
        <v>2020</v>
      </c>
      <c r="BD169" s="55" t="s">
        <v>2145</v>
      </c>
      <c r="BE169" s="55"/>
      <c r="BF169" s="55"/>
      <c r="BG169" s="55"/>
      <c r="BH169" s="55">
        <f t="shared" si="27"/>
        <v>32</v>
      </c>
      <c r="BI169" s="55">
        <v>32</v>
      </c>
      <c r="BJ169" s="55"/>
    </row>
    <row r="170" spans="1:62">
      <c r="A170" s="55">
        <v>2014</v>
      </c>
      <c r="B170" s="55" t="s">
        <v>2146</v>
      </c>
      <c r="C170" s="55" t="s">
        <v>1608</v>
      </c>
      <c r="D170" s="55"/>
      <c r="E170" s="12" t="s">
        <v>914</v>
      </c>
      <c r="F170" s="55">
        <f t="shared" si="23"/>
        <v>242</v>
      </c>
      <c r="G170" s="55"/>
      <c r="H170" s="55">
        <v>242</v>
      </c>
      <c r="J170" s="55">
        <v>2015</v>
      </c>
      <c r="K170" s="55" t="s">
        <v>2147</v>
      </c>
      <c r="L170" s="55" t="s">
        <v>83</v>
      </c>
      <c r="M170" s="55"/>
      <c r="N170" s="55"/>
      <c r="O170" s="55">
        <f t="shared" si="30"/>
        <v>20</v>
      </c>
      <c r="P170" s="55">
        <v>20</v>
      </c>
      <c r="Q170" s="55"/>
      <c r="S170" s="12">
        <v>2016</v>
      </c>
      <c r="T170" s="12" t="s">
        <v>940</v>
      </c>
      <c r="U170" s="12" t="s">
        <v>2148</v>
      </c>
      <c r="V170" s="12" t="s">
        <v>914</v>
      </c>
      <c r="W170" s="12"/>
      <c r="X170" s="12">
        <f t="shared" si="24"/>
        <v>120</v>
      </c>
      <c r="Y170" s="12"/>
      <c r="Z170" s="12">
        <v>120</v>
      </c>
      <c r="AA170" s="49"/>
      <c r="AB170" s="55">
        <v>2017</v>
      </c>
      <c r="AC170" s="55" t="s">
        <v>2149</v>
      </c>
      <c r="AD170" s="55"/>
      <c r="AE170" s="55"/>
      <c r="AF170" s="55"/>
      <c r="AG170" s="55">
        <f t="shared" si="25"/>
        <v>463</v>
      </c>
      <c r="AH170" s="55">
        <v>222</v>
      </c>
      <c r="AI170" s="55">
        <v>241</v>
      </c>
      <c r="AK170" s="55">
        <v>2018</v>
      </c>
      <c r="AL170" s="55" t="s">
        <v>2150</v>
      </c>
      <c r="AM170" s="55"/>
      <c r="AN170" s="55"/>
      <c r="AO170" s="55"/>
      <c r="AP170" s="55">
        <f t="shared" si="29"/>
        <v>751</v>
      </c>
      <c r="AQ170" s="55">
        <v>368</v>
      </c>
      <c r="AR170" s="55">
        <v>383</v>
      </c>
      <c r="AT170" s="55">
        <v>2019</v>
      </c>
      <c r="AU170" s="55" t="s">
        <v>919</v>
      </c>
      <c r="AV170" s="55"/>
      <c r="AW170" s="55"/>
      <c r="AX170" s="55"/>
      <c r="AY170" s="55">
        <f t="shared" si="26"/>
        <v>227</v>
      </c>
      <c r="AZ170" s="55">
        <v>102</v>
      </c>
      <c r="BA170" s="55">
        <v>125</v>
      </c>
      <c r="BC170" s="55">
        <v>2020</v>
      </c>
      <c r="BD170" s="55" t="s">
        <v>2151</v>
      </c>
      <c r="BE170" s="55"/>
      <c r="BF170" s="55"/>
      <c r="BG170" s="55"/>
      <c r="BH170" s="55">
        <f t="shared" si="27"/>
        <v>21</v>
      </c>
      <c r="BI170" s="55">
        <v>11</v>
      </c>
      <c r="BJ170" s="55">
        <v>10</v>
      </c>
    </row>
    <row r="171" spans="1:62">
      <c r="A171" s="55">
        <v>2014</v>
      </c>
      <c r="B171" s="55" t="s">
        <v>2152</v>
      </c>
      <c r="C171" s="55" t="s">
        <v>2153</v>
      </c>
      <c r="D171" s="55"/>
      <c r="E171" s="55"/>
      <c r="F171" s="55">
        <f t="shared" si="23"/>
        <v>34</v>
      </c>
      <c r="G171" s="55">
        <v>34</v>
      </c>
      <c r="H171" s="55"/>
      <c r="J171" s="55">
        <v>2015</v>
      </c>
      <c r="K171" s="55" t="s">
        <v>79</v>
      </c>
      <c r="L171" s="55" t="s">
        <v>2154</v>
      </c>
      <c r="M171" s="55"/>
      <c r="N171" s="55"/>
      <c r="O171" s="55">
        <f t="shared" si="30"/>
        <v>11</v>
      </c>
      <c r="P171" s="55">
        <v>11</v>
      </c>
      <c r="Q171" s="55"/>
      <c r="S171" s="55">
        <v>2016</v>
      </c>
      <c r="T171" s="55" t="s">
        <v>2155</v>
      </c>
      <c r="U171" s="55"/>
      <c r="V171" s="55"/>
      <c r="W171" s="55"/>
      <c r="X171" s="55">
        <f t="shared" si="24"/>
        <v>65</v>
      </c>
      <c r="Y171" s="55">
        <v>45</v>
      </c>
      <c r="Z171" s="55">
        <v>20</v>
      </c>
      <c r="AB171" s="55">
        <v>2017</v>
      </c>
      <c r="AC171" s="55" t="s">
        <v>958</v>
      </c>
      <c r="AD171" s="55"/>
      <c r="AE171" s="55"/>
      <c r="AF171" s="55"/>
      <c r="AG171" s="55">
        <f t="shared" si="25"/>
        <v>46</v>
      </c>
      <c r="AH171" s="55">
        <v>16</v>
      </c>
      <c r="AI171" s="55">
        <v>30</v>
      </c>
      <c r="AK171" s="55">
        <v>2018</v>
      </c>
      <c r="AL171" s="55" t="s">
        <v>2156</v>
      </c>
      <c r="AM171" s="55"/>
      <c r="AN171" s="55"/>
      <c r="AO171" s="55"/>
      <c r="AP171" s="55">
        <f t="shared" si="29"/>
        <v>6762</v>
      </c>
      <c r="AQ171" s="55">
        <v>4600</v>
      </c>
      <c r="AR171" s="55">
        <v>2162</v>
      </c>
      <c r="AT171" s="55">
        <v>2019</v>
      </c>
      <c r="AU171" s="55" t="s">
        <v>2114</v>
      </c>
      <c r="AV171" s="55"/>
      <c r="AW171" s="55"/>
      <c r="AX171" s="55"/>
      <c r="AY171" s="55">
        <f t="shared" si="26"/>
        <v>44</v>
      </c>
      <c r="AZ171" s="55">
        <v>11</v>
      </c>
      <c r="BA171" s="55">
        <v>33</v>
      </c>
      <c r="BC171" s="55">
        <v>2020</v>
      </c>
      <c r="BD171" s="55" t="s">
        <v>2157</v>
      </c>
      <c r="BE171" s="55"/>
      <c r="BF171" s="55"/>
      <c r="BG171" s="55"/>
      <c r="BH171" s="55">
        <f t="shared" si="27"/>
        <v>12</v>
      </c>
      <c r="BI171" s="55">
        <v>12</v>
      </c>
      <c r="BJ171" s="55"/>
    </row>
    <row r="172" spans="1:62">
      <c r="A172" s="55">
        <v>2014</v>
      </c>
      <c r="B172" s="55" t="s">
        <v>2158</v>
      </c>
      <c r="C172" s="55" t="s">
        <v>2159</v>
      </c>
      <c r="D172" s="55"/>
      <c r="E172" s="55"/>
      <c r="F172" s="55">
        <f t="shared" si="23"/>
        <v>33</v>
      </c>
      <c r="G172" s="55">
        <v>33</v>
      </c>
      <c r="H172" s="55"/>
      <c r="J172" s="55">
        <v>2015</v>
      </c>
      <c r="K172" s="55" t="s">
        <v>1690</v>
      </c>
      <c r="L172" s="55"/>
      <c r="M172" s="55"/>
      <c r="N172" s="55"/>
      <c r="O172" s="55">
        <f t="shared" si="30"/>
        <v>1004</v>
      </c>
      <c r="P172" s="55">
        <v>474</v>
      </c>
      <c r="Q172" s="55">
        <v>530</v>
      </c>
      <c r="S172" s="55">
        <v>2016</v>
      </c>
      <c r="T172" s="55" t="s">
        <v>118</v>
      </c>
      <c r="U172" s="55" t="s">
        <v>2160</v>
      </c>
      <c r="V172" s="55"/>
      <c r="W172" s="55"/>
      <c r="X172" s="55">
        <f t="shared" si="24"/>
        <v>13</v>
      </c>
      <c r="Y172" s="55">
        <v>13</v>
      </c>
      <c r="Z172" s="55"/>
      <c r="AB172" s="55">
        <v>2017</v>
      </c>
      <c r="AC172" s="55" t="s">
        <v>1380</v>
      </c>
      <c r="AD172" s="55"/>
      <c r="AE172" s="55"/>
      <c r="AF172" s="55"/>
      <c r="AG172" s="55">
        <f t="shared" si="25"/>
        <v>21</v>
      </c>
      <c r="AH172" s="55">
        <v>13</v>
      </c>
      <c r="AI172" s="55">
        <v>8</v>
      </c>
      <c r="AK172" s="55">
        <v>2018</v>
      </c>
      <c r="AL172" s="55" t="s">
        <v>923</v>
      </c>
      <c r="AM172" s="55"/>
      <c r="AN172" s="55"/>
      <c r="AO172" s="55"/>
      <c r="AP172" s="55">
        <f t="shared" ref="AP172:AP204" si="31">SUM(AQ172:AR172)</f>
        <v>11</v>
      </c>
      <c r="AQ172" s="55">
        <v>7</v>
      </c>
      <c r="AR172" s="55">
        <v>4</v>
      </c>
      <c r="AT172" s="55">
        <v>2019</v>
      </c>
      <c r="AU172" s="55" t="s">
        <v>2161</v>
      </c>
      <c r="AV172" s="55"/>
      <c r="AW172" s="55"/>
      <c r="AX172" s="55"/>
      <c r="AY172" s="55">
        <f t="shared" si="26"/>
        <v>17</v>
      </c>
      <c r="AZ172" s="55">
        <v>9</v>
      </c>
      <c r="BA172" s="55">
        <v>8</v>
      </c>
      <c r="BC172" s="55">
        <v>2020</v>
      </c>
      <c r="BD172" s="55" t="s">
        <v>2162</v>
      </c>
      <c r="BE172" s="55"/>
      <c r="BF172" s="55"/>
      <c r="BG172" s="55"/>
      <c r="BH172" s="55">
        <f t="shared" si="27"/>
        <v>36</v>
      </c>
      <c r="BI172" s="55">
        <v>36</v>
      </c>
      <c r="BJ172" s="55"/>
    </row>
    <row r="173" spans="1:62">
      <c r="A173" s="55">
        <v>2014</v>
      </c>
      <c r="B173" s="55" t="s">
        <v>1590</v>
      </c>
      <c r="C173" s="55" t="s">
        <v>2163</v>
      </c>
      <c r="D173" s="55"/>
      <c r="E173" s="55"/>
      <c r="F173" s="55">
        <f t="shared" si="23"/>
        <v>11</v>
      </c>
      <c r="G173" s="55">
        <v>11</v>
      </c>
      <c r="H173" s="55"/>
      <c r="J173" s="55">
        <v>2015</v>
      </c>
      <c r="K173" s="55" t="s">
        <v>1764</v>
      </c>
      <c r="L173" s="55"/>
      <c r="M173" s="55"/>
      <c r="N173" s="55"/>
      <c r="O173" s="55">
        <f t="shared" si="30"/>
        <v>15</v>
      </c>
      <c r="P173" s="55">
        <v>8</v>
      </c>
      <c r="Q173" s="55">
        <v>7</v>
      </c>
      <c r="S173" s="55">
        <v>2016</v>
      </c>
      <c r="T173" s="55" t="s">
        <v>2164</v>
      </c>
      <c r="U173" s="55"/>
      <c r="V173" s="55"/>
      <c r="W173" s="55"/>
      <c r="X173" s="55">
        <f t="shared" si="24"/>
        <v>30</v>
      </c>
      <c r="Y173" s="55">
        <v>16</v>
      </c>
      <c r="Z173" s="55">
        <v>14</v>
      </c>
      <c r="AB173" s="55">
        <v>2017</v>
      </c>
      <c r="AC173" s="55" t="s">
        <v>2165</v>
      </c>
      <c r="AD173" s="55"/>
      <c r="AE173" s="55"/>
      <c r="AF173" s="55"/>
      <c r="AG173" s="55">
        <f t="shared" si="25"/>
        <v>288</v>
      </c>
      <c r="AH173" s="55">
        <v>239</v>
      </c>
      <c r="AI173" s="55">
        <v>49</v>
      </c>
      <c r="AK173" s="55">
        <v>2018</v>
      </c>
      <c r="AL173" s="55" t="s">
        <v>2166</v>
      </c>
      <c r="AM173" s="55"/>
      <c r="AN173" s="55"/>
      <c r="AO173" s="55"/>
      <c r="AP173" s="55">
        <f t="shared" si="31"/>
        <v>31</v>
      </c>
      <c r="AQ173" s="55">
        <v>7</v>
      </c>
      <c r="AR173" s="55">
        <v>24</v>
      </c>
      <c r="AT173" s="55">
        <v>2019</v>
      </c>
      <c r="AU173" s="55" t="s">
        <v>2167</v>
      </c>
      <c r="AV173" s="55"/>
      <c r="AW173" s="55"/>
      <c r="AX173" s="55"/>
      <c r="AY173" s="55">
        <f t="shared" si="26"/>
        <v>102</v>
      </c>
      <c r="AZ173" s="55">
        <v>50</v>
      </c>
      <c r="BA173" s="55">
        <v>52</v>
      </c>
      <c r="BC173" s="55">
        <v>2020</v>
      </c>
      <c r="BD173" s="55" t="s">
        <v>1693</v>
      </c>
      <c r="BE173" s="55"/>
      <c r="BF173" s="55"/>
      <c r="BG173" s="55"/>
      <c r="BH173" s="55">
        <f t="shared" si="27"/>
        <v>24</v>
      </c>
      <c r="BI173" s="55">
        <v>12</v>
      </c>
      <c r="BJ173" s="55">
        <v>12</v>
      </c>
    </row>
    <row r="174" spans="1:62">
      <c r="A174" s="55">
        <v>2014</v>
      </c>
      <c r="B174" s="55" t="s">
        <v>2168</v>
      </c>
      <c r="C174" s="55" t="s">
        <v>889</v>
      </c>
      <c r="D174" s="55"/>
      <c r="E174" s="55"/>
      <c r="F174" s="55">
        <f t="shared" si="23"/>
        <v>8</v>
      </c>
      <c r="G174" s="55">
        <v>8</v>
      </c>
      <c r="H174" s="55"/>
      <c r="J174" s="55">
        <v>2015</v>
      </c>
      <c r="K174" s="55" t="s">
        <v>2169</v>
      </c>
      <c r="L174" s="55"/>
      <c r="M174" s="55"/>
      <c r="N174" s="55"/>
      <c r="O174" s="55">
        <f t="shared" si="30"/>
        <v>10</v>
      </c>
      <c r="P174" s="55">
        <v>5</v>
      </c>
      <c r="Q174" s="55">
        <v>5</v>
      </c>
      <c r="S174" s="12">
        <v>2016</v>
      </c>
      <c r="T174" s="12" t="s">
        <v>1505</v>
      </c>
      <c r="U174" s="12" t="s">
        <v>2170</v>
      </c>
      <c r="V174" s="12" t="s">
        <v>914</v>
      </c>
      <c r="W174" s="12"/>
      <c r="X174" s="12">
        <f t="shared" si="24"/>
        <v>3876</v>
      </c>
      <c r="Y174" s="12"/>
      <c r="Z174" s="12">
        <v>3876</v>
      </c>
      <c r="AA174" s="49"/>
      <c r="AB174" s="55">
        <v>2017</v>
      </c>
      <c r="AC174" s="55" t="s">
        <v>2171</v>
      </c>
      <c r="AD174" s="55" t="s">
        <v>600</v>
      </c>
      <c r="AE174" s="55"/>
      <c r="AF174" s="55"/>
      <c r="AG174" s="55">
        <f t="shared" si="25"/>
        <v>20</v>
      </c>
      <c r="AH174" s="55">
        <v>20</v>
      </c>
      <c r="AI174" s="55"/>
      <c r="AK174" s="55">
        <v>2018</v>
      </c>
      <c r="AL174" s="55" t="s">
        <v>2172</v>
      </c>
      <c r="AM174" s="55"/>
      <c r="AN174" s="55"/>
      <c r="AO174" s="55"/>
      <c r="AP174" s="55">
        <f t="shared" si="31"/>
        <v>31</v>
      </c>
      <c r="AQ174" s="55">
        <v>5</v>
      </c>
      <c r="AR174" s="55">
        <v>26</v>
      </c>
      <c r="AT174" s="55">
        <v>2019</v>
      </c>
      <c r="AU174" s="55" t="s">
        <v>2173</v>
      </c>
      <c r="AV174" s="55" t="s">
        <v>2174</v>
      </c>
      <c r="AW174" s="55"/>
      <c r="AX174" s="55"/>
      <c r="AY174" s="55">
        <f t="shared" si="26"/>
        <v>9</v>
      </c>
      <c r="AZ174" s="55">
        <v>9</v>
      </c>
      <c r="BA174" s="55"/>
      <c r="BC174" s="55">
        <v>2020</v>
      </c>
      <c r="BD174" s="55" t="s">
        <v>2175</v>
      </c>
      <c r="BE174" s="55"/>
      <c r="BF174" s="55"/>
      <c r="BG174" s="55"/>
      <c r="BH174" s="55">
        <f t="shared" si="27"/>
        <v>14</v>
      </c>
      <c r="BI174" s="55">
        <v>10</v>
      </c>
      <c r="BJ174" s="55">
        <v>4</v>
      </c>
    </row>
    <row r="175" spans="1:62">
      <c r="A175" s="55">
        <v>2014</v>
      </c>
      <c r="B175" s="55" t="s">
        <v>35</v>
      </c>
      <c r="C175" s="55"/>
      <c r="D175" s="55"/>
      <c r="E175" s="55"/>
      <c r="F175" s="55">
        <f t="shared" si="23"/>
        <v>12</v>
      </c>
      <c r="G175" s="55">
        <v>6</v>
      </c>
      <c r="H175" s="55">
        <v>6</v>
      </c>
      <c r="J175" s="55">
        <v>2015</v>
      </c>
      <c r="K175" s="55" t="s">
        <v>2176</v>
      </c>
      <c r="L175" s="55"/>
      <c r="M175" s="55"/>
      <c r="N175" s="55"/>
      <c r="O175" s="55">
        <f t="shared" si="30"/>
        <v>52</v>
      </c>
      <c r="P175" s="55">
        <v>31</v>
      </c>
      <c r="Q175" s="55">
        <v>21</v>
      </c>
      <c r="S175" s="55">
        <v>2016</v>
      </c>
      <c r="T175" s="55" t="s">
        <v>230</v>
      </c>
      <c r="U175" s="55" t="s">
        <v>2177</v>
      </c>
      <c r="V175" s="55"/>
      <c r="W175" s="55"/>
      <c r="X175" s="55">
        <f t="shared" si="24"/>
        <v>353</v>
      </c>
      <c r="Y175" s="55"/>
      <c r="Z175" s="55">
        <v>353</v>
      </c>
      <c r="AB175" s="55">
        <v>2017</v>
      </c>
      <c r="AC175" s="55" t="s">
        <v>2178</v>
      </c>
      <c r="AD175" s="55" t="s">
        <v>2179</v>
      </c>
      <c r="AE175" s="55"/>
      <c r="AF175" s="55"/>
      <c r="AG175" s="55">
        <f t="shared" si="25"/>
        <v>11</v>
      </c>
      <c r="AH175" s="55">
        <v>11</v>
      </c>
      <c r="AI175" s="55"/>
      <c r="AK175" s="55">
        <v>2018</v>
      </c>
      <c r="AL175" s="55" t="s">
        <v>2180</v>
      </c>
      <c r="AM175" s="55" t="s">
        <v>288</v>
      </c>
      <c r="AN175" s="55"/>
      <c r="AO175" s="55"/>
      <c r="AP175" s="55">
        <f t="shared" si="31"/>
        <v>15</v>
      </c>
      <c r="AQ175" s="55">
        <v>15</v>
      </c>
      <c r="AR175" s="55"/>
      <c r="AT175" s="55">
        <v>2019</v>
      </c>
      <c r="AU175" s="55" t="s">
        <v>2181</v>
      </c>
      <c r="AV175" s="55"/>
      <c r="AW175" s="55"/>
      <c r="AX175" s="55"/>
      <c r="AY175" s="55">
        <f t="shared" si="26"/>
        <v>2779</v>
      </c>
      <c r="AZ175" s="55">
        <v>1294</v>
      </c>
      <c r="BA175" s="55">
        <v>1485</v>
      </c>
      <c r="BC175" s="55">
        <v>2020</v>
      </c>
      <c r="BD175" s="55" t="s">
        <v>2182</v>
      </c>
      <c r="BE175" s="55"/>
      <c r="BF175" s="55"/>
      <c r="BG175" s="55"/>
      <c r="BH175" s="55">
        <f t="shared" si="27"/>
        <v>25</v>
      </c>
      <c r="BI175" s="55">
        <v>25</v>
      </c>
      <c r="BJ175" s="55"/>
    </row>
    <row r="176" spans="1:62">
      <c r="A176" s="55">
        <v>2014</v>
      </c>
      <c r="B176" s="55" t="s">
        <v>2183</v>
      </c>
      <c r="C176" s="55"/>
      <c r="D176" s="55"/>
      <c r="E176" s="55"/>
      <c r="F176" s="55">
        <f t="shared" si="23"/>
        <v>103</v>
      </c>
      <c r="G176" s="55">
        <v>61</v>
      </c>
      <c r="H176" s="55">
        <v>42</v>
      </c>
      <c r="J176" s="55">
        <v>2015</v>
      </c>
      <c r="K176" s="55" t="s">
        <v>1364</v>
      </c>
      <c r="L176" s="55"/>
      <c r="M176" s="55"/>
      <c r="N176" s="55"/>
      <c r="O176" s="55">
        <f t="shared" si="30"/>
        <v>673</v>
      </c>
      <c r="P176" s="55">
        <v>296</v>
      </c>
      <c r="Q176" s="55">
        <v>377</v>
      </c>
      <c r="S176" s="55">
        <v>2016</v>
      </c>
      <c r="T176" s="55" t="s">
        <v>923</v>
      </c>
      <c r="U176" s="55"/>
      <c r="V176" s="55"/>
      <c r="W176" s="55"/>
      <c r="X176" s="55">
        <f t="shared" si="24"/>
        <v>30</v>
      </c>
      <c r="Y176" s="55">
        <v>15</v>
      </c>
      <c r="Z176" s="55">
        <v>15</v>
      </c>
      <c r="AB176" s="55">
        <v>2017</v>
      </c>
      <c r="AC176" s="55" t="s">
        <v>2184</v>
      </c>
      <c r="AD176" s="55"/>
      <c r="AE176" s="55"/>
      <c r="AF176" s="55"/>
      <c r="AG176" s="55">
        <f t="shared" si="25"/>
        <v>13</v>
      </c>
      <c r="AH176" s="55">
        <v>8</v>
      </c>
      <c r="AI176" s="55">
        <v>5</v>
      </c>
      <c r="AK176" s="55">
        <v>2018</v>
      </c>
      <c r="AL176" s="55" t="s">
        <v>2185</v>
      </c>
      <c r="AM176" s="55"/>
      <c r="AN176" s="55"/>
      <c r="AO176" s="55"/>
      <c r="AP176" s="55">
        <f t="shared" si="31"/>
        <v>53</v>
      </c>
      <c r="AQ176" s="55">
        <v>20</v>
      </c>
      <c r="AR176" s="55">
        <v>33</v>
      </c>
      <c r="AT176" s="55">
        <v>2019</v>
      </c>
      <c r="AU176" s="55" t="s">
        <v>414</v>
      </c>
      <c r="AV176" s="55" t="s">
        <v>1787</v>
      </c>
      <c r="AW176" s="55"/>
      <c r="AX176" s="55"/>
      <c r="AY176" s="55">
        <f t="shared" si="26"/>
        <v>60</v>
      </c>
      <c r="AZ176" s="55">
        <v>60</v>
      </c>
      <c r="BA176" s="55"/>
      <c r="BC176" s="55">
        <v>2020</v>
      </c>
      <c r="BD176" s="55" t="s">
        <v>2186</v>
      </c>
      <c r="BE176" s="55" t="s">
        <v>2187</v>
      </c>
      <c r="BF176" s="55"/>
      <c r="BG176" s="12" t="s">
        <v>914</v>
      </c>
      <c r="BH176" s="55">
        <f t="shared" si="27"/>
        <v>25</v>
      </c>
      <c r="BI176" s="55"/>
      <c r="BJ176" s="55">
        <v>25</v>
      </c>
    </row>
    <row r="177" spans="1:62">
      <c r="A177" s="55">
        <v>2014</v>
      </c>
      <c r="B177" s="55" t="s">
        <v>2188</v>
      </c>
      <c r="C177" s="55"/>
      <c r="D177" s="55"/>
      <c r="E177" s="55"/>
      <c r="F177" s="55">
        <f t="shared" si="23"/>
        <v>60</v>
      </c>
      <c r="G177" s="55">
        <v>29</v>
      </c>
      <c r="H177" s="55">
        <v>31</v>
      </c>
      <c r="J177" s="12">
        <v>2015</v>
      </c>
      <c r="K177" s="12" t="s">
        <v>2189</v>
      </c>
      <c r="L177" s="12" t="s">
        <v>2190</v>
      </c>
      <c r="M177" s="12" t="s">
        <v>914</v>
      </c>
      <c r="N177" s="12"/>
      <c r="O177" s="12">
        <f t="shared" si="30"/>
        <v>6251</v>
      </c>
      <c r="P177" s="12">
        <v>6251</v>
      </c>
      <c r="Q177" s="12"/>
      <c r="R177" s="49"/>
      <c r="S177" s="55">
        <v>2016</v>
      </c>
      <c r="T177" s="55" t="s">
        <v>1113</v>
      </c>
      <c r="U177" s="55"/>
      <c r="V177" s="55"/>
      <c r="W177" s="55"/>
      <c r="X177" s="55">
        <f t="shared" si="24"/>
        <v>25</v>
      </c>
      <c r="Y177" s="55">
        <v>9</v>
      </c>
      <c r="Z177" s="55">
        <v>16</v>
      </c>
      <c r="AB177" s="55">
        <v>2017</v>
      </c>
      <c r="AC177" s="55" t="s">
        <v>2191</v>
      </c>
      <c r="AD177" s="55" t="s">
        <v>2192</v>
      </c>
      <c r="AE177" s="12" t="s">
        <v>914</v>
      </c>
      <c r="AF177" s="55"/>
      <c r="AG177" s="55">
        <f t="shared" si="25"/>
        <v>20</v>
      </c>
      <c r="AH177" s="55">
        <v>20</v>
      </c>
      <c r="AI177" s="55"/>
      <c r="AK177" s="55">
        <v>2018</v>
      </c>
      <c r="AL177" s="55" t="s">
        <v>1623</v>
      </c>
      <c r="AM177" s="55"/>
      <c r="AN177" s="55"/>
      <c r="AO177" s="55"/>
      <c r="AP177" s="55">
        <f t="shared" si="31"/>
        <v>30</v>
      </c>
      <c r="AQ177" s="55">
        <v>12</v>
      </c>
      <c r="AR177" s="55">
        <v>18</v>
      </c>
      <c r="AT177" s="55">
        <v>2019</v>
      </c>
      <c r="AU177" s="55" t="s">
        <v>2193</v>
      </c>
      <c r="AV177" s="55"/>
      <c r="AW177" s="55"/>
      <c r="AX177" s="55"/>
      <c r="AY177" s="55">
        <f t="shared" si="26"/>
        <v>954</v>
      </c>
      <c r="AZ177" s="55">
        <v>458</v>
      </c>
      <c r="BA177" s="55">
        <v>496</v>
      </c>
      <c r="BC177" s="55">
        <v>2020</v>
      </c>
      <c r="BD177" s="55" t="s">
        <v>2194</v>
      </c>
      <c r="BE177" s="55"/>
      <c r="BF177" s="12" t="s">
        <v>914</v>
      </c>
      <c r="BG177" s="55"/>
      <c r="BH177" s="55">
        <f t="shared" si="27"/>
        <v>12</v>
      </c>
      <c r="BI177" s="55">
        <v>12</v>
      </c>
      <c r="BJ177" s="55"/>
    </row>
    <row r="178" spans="1:62">
      <c r="A178" s="55">
        <v>2014</v>
      </c>
      <c r="B178" s="55" t="s">
        <v>2195</v>
      </c>
      <c r="C178" s="55"/>
      <c r="D178" s="55"/>
      <c r="E178" s="55"/>
      <c r="F178" s="55">
        <f t="shared" si="23"/>
        <v>106</v>
      </c>
      <c r="G178" s="55">
        <v>51</v>
      </c>
      <c r="H178" s="55">
        <v>55</v>
      </c>
      <c r="J178" s="55">
        <v>2015</v>
      </c>
      <c r="K178" s="55" t="s">
        <v>2196</v>
      </c>
      <c r="L178" s="55" t="s">
        <v>2197</v>
      </c>
      <c r="M178" s="55"/>
      <c r="N178" s="55"/>
      <c r="O178" s="55">
        <f t="shared" si="30"/>
        <v>25</v>
      </c>
      <c r="P178" s="55">
        <v>25</v>
      </c>
      <c r="Q178" s="55"/>
      <c r="S178" s="55">
        <v>2016</v>
      </c>
      <c r="T178" s="55" t="s">
        <v>1405</v>
      </c>
      <c r="U178" s="55"/>
      <c r="V178" s="55"/>
      <c r="W178" s="55"/>
      <c r="X178" s="55">
        <f t="shared" si="24"/>
        <v>55</v>
      </c>
      <c r="Y178" s="55">
        <v>13</v>
      </c>
      <c r="Z178" s="55">
        <v>42</v>
      </c>
      <c r="AB178" s="55">
        <v>2017</v>
      </c>
      <c r="AC178" s="55" t="s">
        <v>559</v>
      </c>
      <c r="AD178" s="55" t="s">
        <v>2198</v>
      </c>
      <c r="AE178" s="55"/>
      <c r="AF178" s="55"/>
      <c r="AG178" s="55">
        <f t="shared" si="25"/>
        <v>18</v>
      </c>
      <c r="AH178" s="55"/>
      <c r="AI178" s="55">
        <v>18</v>
      </c>
      <c r="AK178" s="55">
        <v>2018</v>
      </c>
      <c r="AL178" s="55" t="s">
        <v>2199</v>
      </c>
      <c r="AM178" s="55" t="s">
        <v>2040</v>
      </c>
      <c r="AN178" s="55"/>
      <c r="AO178" s="55"/>
      <c r="AP178" s="55">
        <f t="shared" si="31"/>
        <v>17</v>
      </c>
      <c r="AQ178" s="55">
        <v>17</v>
      </c>
      <c r="AR178" s="55"/>
      <c r="AT178" s="12">
        <v>2019</v>
      </c>
      <c r="AU178" s="12" t="s">
        <v>2200</v>
      </c>
      <c r="AV178" s="12" t="s">
        <v>2201</v>
      </c>
      <c r="AW178" s="12" t="s">
        <v>914</v>
      </c>
      <c r="AX178" s="12"/>
      <c r="AY178" s="12">
        <f t="shared" si="26"/>
        <v>23</v>
      </c>
      <c r="AZ178" s="12">
        <v>23</v>
      </c>
      <c r="BA178" s="12"/>
      <c r="BB178" s="49"/>
      <c r="BC178" s="55">
        <v>2020</v>
      </c>
      <c r="BD178" s="55" t="s">
        <v>2202</v>
      </c>
      <c r="BE178" s="55"/>
      <c r="BF178" s="55"/>
      <c r="BG178" s="55"/>
      <c r="BH178" s="55">
        <f t="shared" si="27"/>
        <v>30</v>
      </c>
      <c r="BI178" s="55">
        <v>30</v>
      </c>
      <c r="BJ178" s="55"/>
    </row>
    <row r="179" spans="1:62">
      <c r="A179" s="55">
        <v>2014</v>
      </c>
      <c r="B179" s="55" t="s">
        <v>2203</v>
      </c>
      <c r="C179" s="55"/>
      <c r="D179" s="55"/>
      <c r="E179" s="55"/>
      <c r="F179" s="55">
        <f t="shared" si="23"/>
        <v>54</v>
      </c>
      <c r="G179" s="55">
        <v>28</v>
      </c>
      <c r="H179" s="55">
        <v>26</v>
      </c>
      <c r="J179" s="55">
        <v>2015</v>
      </c>
      <c r="K179" s="55" t="s">
        <v>2204</v>
      </c>
      <c r="L179" s="55"/>
      <c r="M179" s="55"/>
      <c r="N179" s="55"/>
      <c r="O179" s="55">
        <f t="shared" si="30"/>
        <v>24</v>
      </c>
      <c r="P179" s="55">
        <v>9</v>
      </c>
      <c r="Q179" s="55">
        <v>15</v>
      </c>
      <c r="S179" s="55">
        <v>2016</v>
      </c>
      <c r="T179" s="55" t="s">
        <v>923</v>
      </c>
      <c r="U179" s="55" t="s">
        <v>2205</v>
      </c>
      <c r="V179" s="55"/>
      <c r="W179" s="55"/>
      <c r="X179" s="55">
        <f t="shared" si="24"/>
        <v>26</v>
      </c>
      <c r="Y179" s="55">
        <v>26</v>
      </c>
      <c r="Z179" s="55"/>
      <c r="AB179" s="55">
        <v>2017</v>
      </c>
      <c r="AC179" s="55" t="s">
        <v>2206</v>
      </c>
      <c r="AD179" s="55"/>
      <c r="AE179" s="55"/>
      <c r="AF179" s="55"/>
      <c r="AG179" s="55">
        <f t="shared" si="25"/>
        <v>1295</v>
      </c>
      <c r="AH179" s="55">
        <v>611</v>
      </c>
      <c r="AI179" s="55">
        <v>684</v>
      </c>
      <c r="AK179" s="55">
        <v>2018</v>
      </c>
      <c r="AL179" s="55" t="s">
        <v>2207</v>
      </c>
      <c r="AM179" s="55"/>
      <c r="AN179" s="55"/>
      <c r="AO179" s="55"/>
      <c r="AP179" s="55">
        <f t="shared" si="31"/>
        <v>12</v>
      </c>
      <c r="AQ179" s="55">
        <v>11</v>
      </c>
      <c r="AR179" s="55">
        <v>1</v>
      </c>
      <c r="AT179" s="55">
        <v>2019</v>
      </c>
      <c r="AU179" s="55" t="s">
        <v>2208</v>
      </c>
      <c r="AV179" s="55"/>
      <c r="AW179" s="55"/>
      <c r="AX179" s="55"/>
      <c r="AY179" s="55">
        <f t="shared" si="26"/>
        <v>170</v>
      </c>
      <c r="AZ179" s="55">
        <v>97</v>
      </c>
      <c r="BA179" s="55">
        <v>73</v>
      </c>
      <c r="BC179" s="55">
        <v>2020</v>
      </c>
      <c r="BD179" s="55" t="s">
        <v>1372</v>
      </c>
      <c r="BE179" s="55"/>
      <c r="BF179" s="55"/>
      <c r="BG179" s="55"/>
      <c r="BH179" s="55">
        <f t="shared" si="27"/>
        <v>40</v>
      </c>
      <c r="BI179" s="55">
        <v>40</v>
      </c>
      <c r="BJ179" s="55"/>
    </row>
    <row r="180" spans="1:62">
      <c r="A180" s="55">
        <v>2014</v>
      </c>
      <c r="B180" s="55" t="s">
        <v>976</v>
      </c>
      <c r="C180" s="55"/>
      <c r="D180" s="55"/>
      <c r="E180" s="55"/>
      <c r="F180" s="55">
        <f t="shared" si="23"/>
        <v>60</v>
      </c>
      <c r="G180" s="55">
        <v>30</v>
      </c>
      <c r="H180" s="55">
        <v>30</v>
      </c>
      <c r="J180" s="55">
        <v>2015</v>
      </c>
      <c r="K180" s="55" t="s">
        <v>1379</v>
      </c>
      <c r="L180" s="55"/>
      <c r="M180" s="55"/>
      <c r="N180" s="55"/>
      <c r="O180" s="55">
        <f t="shared" si="30"/>
        <v>9</v>
      </c>
      <c r="P180" s="55"/>
      <c r="Q180" s="55">
        <v>9</v>
      </c>
      <c r="S180" s="55">
        <v>2016</v>
      </c>
      <c r="T180" s="55" t="s">
        <v>2209</v>
      </c>
      <c r="U180" s="55" t="s">
        <v>292</v>
      </c>
      <c r="V180" s="55"/>
      <c r="W180" s="55"/>
      <c r="X180" s="55">
        <f t="shared" si="24"/>
        <v>23</v>
      </c>
      <c r="Y180" s="55">
        <v>23</v>
      </c>
      <c r="Z180" s="55"/>
      <c r="AB180" s="55">
        <v>2017</v>
      </c>
      <c r="AC180" s="55" t="s">
        <v>2210</v>
      </c>
      <c r="AD180" s="55"/>
      <c r="AE180" s="55"/>
      <c r="AF180" s="55"/>
      <c r="AG180" s="55">
        <f t="shared" si="25"/>
        <v>40</v>
      </c>
      <c r="AH180" s="55">
        <v>18</v>
      </c>
      <c r="AI180" s="55">
        <v>22</v>
      </c>
      <c r="AK180" s="55">
        <v>2018</v>
      </c>
      <c r="AL180" s="55" t="s">
        <v>2211</v>
      </c>
      <c r="AM180" s="55"/>
      <c r="AN180" s="55"/>
      <c r="AO180" s="55"/>
      <c r="AP180" s="55">
        <f t="shared" si="31"/>
        <v>827</v>
      </c>
      <c r="AQ180" s="55">
        <v>445</v>
      </c>
      <c r="AR180" s="55">
        <v>382</v>
      </c>
      <c r="AT180" s="55">
        <v>2019</v>
      </c>
      <c r="AU180" s="55" t="s">
        <v>2212</v>
      </c>
      <c r="AV180" s="55"/>
      <c r="AW180" s="55"/>
      <c r="AX180" s="55"/>
      <c r="AY180" s="55">
        <f t="shared" si="26"/>
        <v>222</v>
      </c>
      <c r="AZ180" s="55">
        <v>119</v>
      </c>
      <c r="BA180" s="55">
        <v>103</v>
      </c>
      <c r="BC180" s="55">
        <v>2020</v>
      </c>
      <c r="BD180" s="55" t="s">
        <v>908</v>
      </c>
      <c r="BE180" s="55"/>
      <c r="BF180" s="55"/>
      <c r="BG180" s="55"/>
      <c r="BH180" s="55">
        <f t="shared" si="27"/>
        <v>22</v>
      </c>
      <c r="BI180" s="55">
        <v>22</v>
      </c>
      <c r="BJ180" s="55"/>
    </row>
    <row r="181" spans="1:62">
      <c r="A181" s="55">
        <v>2014</v>
      </c>
      <c r="B181" s="55" t="s">
        <v>2213</v>
      </c>
      <c r="C181" s="55"/>
      <c r="D181" s="55"/>
      <c r="E181" s="55"/>
      <c r="F181" s="55">
        <f t="shared" si="23"/>
        <v>190</v>
      </c>
      <c r="G181" s="55">
        <v>74</v>
      </c>
      <c r="H181" s="55">
        <v>116</v>
      </c>
      <c r="J181" s="55">
        <v>2015</v>
      </c>
      <c r="K181" s="55" t="s">
        <v>2214</v>
      </c>
      <c r="L181" s="55"/>
      <c r="M181" s="55"/>
      <c r="N181" s="55"/>
      <c r="O181" s="55">
        <f t="shared" si="30"/>
        <v>80</v>
      </c>
      <c r="P181" s="55"/>
      <c r="Q181" s="55">
        <v>80</v>
      </c>
      <c r="S181" s="55">
        <v>2016</v>
      </c>
      <c r="T181" s="55" t="s">
        <v>1376</v>
      </c>
      <c r="U181" s="55"/>
      <c r="V181" s="55"/>
      <c r="W181" s="55"/>
      <c r="X181" s="55">
        <f t="shared" si="24"/>
        <v>197</v>
      </c>
      <c r="Y181" s="55">
        <v>100</v>
      </c>
      <c r="Z181" s="55">
        <v>97</v>
      </c>
      <c r="AB181" s="55">
        <v>2017</v>
      </c>
      <c r="AC181" s="55" t="s">
        <v>2215</v>
      </c>
      <c r="AD181" s="55"/>
      <c r="AE181" s="55"/>
      <c r="AF181" s="55"/>
      <c r="AG181" s="55">
        <f t="shared" si="25"/>
        <v>60</v>
      </c>
      <c r="AH181" s="55">
        <v>30</v>
      </c>
      <c r="AI181" s="55">
        <v>30</v>
      </c>
      <c r="AK181" s="55">
        <v>2018</v>
      </c>
      <c r="AL181" s="55" t="s">
        <v>2216</v>
      </c>
      <c r="AM181" s="55"/>
      <c r="AN181" s="55"/>
      <c r="AO181" s="55"/>
      <c r="AP181" s="55">
        <f t="shared" si="31"/>
        <v>12</v>
      </c>
      <c r="AQ181" s="55">
        <v>6</v>
      </c>
      <c r="AR181" s="55">
        <v>6</v>
      </c>
      <c r="AT181" s="55">
        <v>2019</v>
      </c>
      <c r="AU181" s="55" t="s">
        <v>341</v>
      </c>
      <c r="AV181" s="55" t="s">
        <v>603</v>
      </c>
      <c r="AW181" s="55"/>
      <c r="AX181" s="55"/>
      <c r="AY181" s="55">
        <f t="shared" si="26"/>
        <v>63</v>
      </c>
      <c r="AZ181" s="55">
        <v>63</v>
      </c>
      <c r="BA181" s="55"/>
      <c r="BC181" s="55">
        <v>2020</v>
      </c>
      <c r="BD181" s="55" t="s">
        <v>39</v>
      </c>
      <c r="BE181" s="55"/>
      <c r="BF181" s="55"/>
      <c r="BG181" s="55"/>
      <c r="BH181" s="55">
        <f t="shared" si="27"/>
        <v>31</v>
      </c>
      <c r="BI181" s="55">
        <v>16</v>
      </c>
      <c r="BJ181" s="55">
        <v>15</v>
      </c>
    </row>
    <row r="182" spans="1:62">
      <c r="A182" s="55">
        <v>2014</v>
      </c>
      <c r="B182" s="55" t="s">
        <v>1173</v>
      </c>
      <c r="C182" s="55" t="s">
        <v>2217</v>
      </c>
      <c r="D182" s="55"/>
      <c r="E182" s="55"/>
      <c r="F182" s="55">
        <f t="shared" si="23"/>
        <v>9</v>
      </c>
      <c r="G182" s="55">
        <v>9</v>
      </c>
      <c r="H182" s="55"/>
      <c r="J182" s="55">
        <v>2015</v>
      </c>
      <c r="K182" s="55" t="s">
        <v>2035</v>
      </c>
      <c r="L182" s="55"/>
      <c r="M182" s="55"/>
      <c r="N182" s="55"/>
      <c r="O182" s="55">
        <f t="shared" si="30"/>
        <v>85</v>
      </c>
      <c r="P182" s="55">
        <v>49</v>
      </c>
      <c r="Q182" s="55">
        <v>36</v>
      </c>
      <c r="S182" s="55">
        <v>2016</v>
      </c>
      <c r="T182" s="55" t="s">
        <v>2218</v>
      </c>
      <c r="U182" s="55" t="s">
        <v>2219</v>
      </c>
      <c r="V182" s="55"/>
      <c r="W182" s="55"/>
      <c r="X182" s="55">
        <f t="shared" si="24"/>
        <v>867</v>
      </c>
      <c r="Y182" s="55"/>
      <c r="Z182" s="55">
        <v>867</v>
      </c>
      <c r="AB182" s="55">
        <v>2017</v>
      </c>
      <c r="AC182" s="55" t="s">
        <v>2220</v>
      </c>
      <c r="AD182" s="55"/>
      <c r="AE182" s="55"/>
      <c r="AF182" s="55"/>
      <c r="AG182" s="55">
        <f t="shared" si="25"/>
        <v>35</v>
      </c>
      <c r="AH182" s="55">
        <v>10</v>
      </c>
      <c r="AI182" s="55">
        <v>25</v>
      </c>
      <c r="AK182" s="55">
        <v>2018</v>
      </c>
      <c r="AL182" s="55" t="s">
        <v>2221</v>
      </c>
      <c r="AM182" s="55"/>
      <c r="AN182" s="55"/>
      <c r="AO182" s="55"/>
      <c r="AP182" s="55">
        <f t="shared" si="31"/>
        <v>177</v>
      </c>
      <c r="AQ182" s="55">
        <v>129</v>
      </c>
      <c r="AR182" s="55">
        <v>48</v>
      </c>
      <c r="AT182" s="55">
        <v>2019</v>
      </c>
      <c r="AU182" s="55" t="s">
        <v>2222</v>
      </c>
      <c r="AV182" s="55"/>
      <c r="AW182" s="55"/>
      <c r="AX182" s="55"/>
      <c r="AY182" s="55">
        <f t="shared" si="26"/>
        <v>94</v>
      </c>
      <c r="AZ182" s="55">
        <v>37</v>
      </c>
      <c r="BA182" s="55">
        <v>57</v>
      </c>
      <c r="BC182" s="55">
        <v>2020</v>
      </c>
      <c r="BD182" s="55" t="s">
        <v>219</v>
      </c>
      <c r="BE182" s="55"/>
      <c r="BF182" s="55"/>
      <c r="BG182" s="55"/>
      <c r="BH182" s="55">
        <f t="shared" si="27"/>
        <v>10</v>
      </c>
      <c r="BI182" s="55">
        <v>8</v>
      </c>
      <c r="BJ182" s="55">
        <v>2</v>
      </c>
    </row>
    <row r="183" spans="1:62">
      <c r="A183" s="55">
        <v>2014</v>
      </c>
      <c r="B183" s="55" t="s">
        <v>512</v>
      </c>
      <c r="C183" s="55" t="s">
        <v>2223</v>
      </c>
      <c r="D183" s="55"/>
      <c r="E183" s="55"/>
      <c r="F183" s="55">
        <f t="shared" si="23"/>
        <v>9</v>
      </c>
      <c r="G183" s="55">
        <v>9</v>
      </c>
      <c r="H183" s="55"/>
      <c r="J183" s="55">
        <v>2015</v>
      </c>
      <c r="K183" s="55" t="s">
        <v>2224</v>
      </c>
      <c r="L183" s="55"/>
      <c r="M183" s="55"/>
      <c r="N183" s="55"/>
      <c r="O183" s="55">
        <f t="shared" si="30"/>
        <v>6539</v>
      </c>
      <c r="P183" s="55">
        <v>2985</v>
      </c>
      <c r="Q183" s="55">
        <v>3554</v>
      </c>
      <c r="S183" s="55">
        <v>2016</v>
      </c>
      <c r="T183" s="55" t="s">
        <v>1157</v>
      </c>
      <c r="U183" s="55"/>
      <c r="V183" s="55"/>
      <c r="W183" s="55"/>
      <c r="X183" s="55">
        <f t="shared" si="24"/>
        <v>87</v>
      </c>
      <c r="Y183" s="55">
        <v>49</v>
      </c>
      <c r="Z183" s="55">
        <v>38</v>
      </c>
      <c r="AB183" s="55">
        <v>2017</v>
      </c>
      <c r="AC183" s="55" t="s">
        <v>2225</v>
      </c>
      <c r="AD183" s="55"/>
      <c r="AE183" s="55"/>
      <c r="AF183" s="55"/>
      <c r="AG183" s="55">
        <f t="shared" si="25"/>
        <v>5</v>
      </c>
      <c r="AH183" s="55">
        <v>3</v>
      </c>
      <c r="AI183" s="55">
        <v>2</v>
      </c>
      <c r="AK183" s="55">
        <v>2018</v>
      </c>
      <c r="AL183" s="55" t="s">
        <v>2226</v>
      </c>
      <c r="AM183" s="55"/>
      <c r="AN183" s="55"/>
      <c r="AO183" s="55"/>
      <c r="AP183" s="55">
        <f t="shared" si="31"/>
        <v>37</v>
      </c>
      <c r="AQ183" s="55">
        <v>15</v>
      </c>
      <c r="AR183" s="55">
        <v>22</v>
      </c>
      <c r="AT183" s="55">
        <v>2019</v>
      </c>
      <c r="AU183" s="55" t="s">
        <v>2227</v>
      </c>
      <c r="AV183" s="55"/>
      <c r="AW183" s="55"/>
      <c r="AX183" s="55"/>
      <c r="AY183" s="55">
        <f t="shared" si="26"/>
        <v>32</v>
      </c>
      <c r="AZ183" s="55">
        <v>10</v>
      </c>
      <c r="BA183" s="55">
        <v>22</v>
      </c>
      <c r="BC183" s="55">
        <v>2020</v>
      </c>
      <c r="BD183" s="55" t="s">
        <v>2228</v>
      </c>
      <c r="BE183" s="55"/>
      <c r="BF183" s="55"/>
      <c r="BG183" s="55"/>
      <c r="BH183" s="55">
        <f t="shared" si="27"/>
        <v>80</v>
      </c>
      <c r="BI183" s="55">
        <v>46</v>
      </c>
      <c r="BJ183" s="55">
        <v>34</v>
      </c>
    </row>
    <row r="184" spans="1:62">
      <c r="A184" s="55">
        <v>2014</v>
      </c>
      <c r="B184" s="55" t="s">
        <v>2229</v>
      </c>
      <c r="C184" s="55" t="s">
        <v>2230</v>
      </c>
      <c r="D184" s="55"/>
      <c r="E184" s="55"/>
      <c r="F184" s="55">
        <f t="shared" si="23"/>
        <v>8</v>
      </c>
      <c r="G184" s="55">
        <v>8</v>
      </c>
      <c r="H184" s="55"/>
      <c r="J184" s="55">
        <v>2015</v>
      </c>
      <c r="K184" s="55" t="s">
        <v>2183</v>
      </c>
      <c r="L184" s="55"/>
      <c r="M184" s="55"/>
      <c r="N184" s="55"/>
      <c r="O184" s="55">
        <f t="shared" si="30"/>
        <v>85</v>
      </c>
      <c r="P184" s="55">
        <v>49</v>
      </c>
      <c r="Q184" s="55">
        <v>36</v>
      </c>
      <c r="S184" s="55">
        <v>2016</v>
      </c>
      <c r="T184" s="55" t="s">
        <v>1159</v>
      </c>
      <c r="U184" s="55" t="s">
        <v>2231</v>
      </c>
      <c r="V184" s="55"/>
      <c r="W184" s="55"/>
      <c r="X184" s="55">
        <f t="shared" si="24"/>
        <v>10</v>
      </c>
      <c r="Y184" s="55">
        <v>10</v>
      </c>
      <c r="Z184" s="55"/>
      <c r="AB184" s="55">
        <v>2017</v>
      </c>
      <c r="AC184" s="55" t="s">
        <v>2232</v>
      </c>
      <c r="AD184" s="55"/>
      <c r="AE184" s="55"/>
      <c r="AF184" s="55"/>
      <c r="AG184" s="55">
        <f t="shared" si="25"/>
        <v>33</v>
      </c>
      <c r="AH184" s="55">
        <v>17</v>
      </c>
      <c r="AI184" s="55">
        <v>16</v>
      </c>
      <c r="AK184" s="55">
        <v>2018</v>
      </c>
      <c r="AL184" s="55" t="s">
        <v>2233</v>
      </c>
      <c r="AM184" s="55"/>
      <c r="AN184" s="55"/>
      <c r="AO184" s="55"/>
      <c r="AP184" s="55">
        <f t="shared" si="31"/>
        <v>76</v>
      </c>
      <c r="AQ184" s="55">
        <v>24</v>
      </c>
      <c r="AR184" s="55">
        <v>52</v>
      </c>
      <c r="AT184" s="55">
        <v>2019</v>
      </c>
      <c r="AU184" s="55" t="s">
        <v>2234</v>
      </c>
      <c r="AV184" s="55"/>
      <c r="AW184" s="55"/>
      <c r="AX184" s="55"/>
      <c r="AY184" s="55">
        <f t="shared" si="26"/>
        <v>25</v>
      </c>
      <c r="AZ184" s="55">
        <v>12</v>
      </c>
      <c r="BA184" s="55">
        <v>13</v>
      </c>
      <c r="BC184" s="55">
        <v>2020</v>
      </c>
      <c r="BD184" s="55" t="s">
        <v>2235</v>
      </c>
      <c r="BE184" s="55"/>
      <c r="BF184" s="55"/>
      <c r="BG184" s="55"/>
      <c r="BH184" s="55">
        <f t="shared" si="27"/>
        <v>8</v>
      </c>
      <c r="BI184" s="55">
        <v>4</v>
      </c>
      <c r="BJ184" s="55">
        <v>4</v>
      </c>
    </row>
    <row r="185" spans="1:62">
      <c r="A185" s="55">
        <v>2014</v>
      </c>
      <c r="B185" s="55" t="s">
        <v>1046</v>
      </c>
      <c r="C185" s="55"/>
      <c r="D185" s="55"/>
      <c r="E185" s="55"/>
      <c r="F185" s="55">
        <f t="shared" si="23"/>
        <v>19</v>
      </c>
      <c r="G185" s="55">
        <v>14</v>
      </c>
      <c r="H185" s="55">
        <v>5</v>
      </c>
      <c r="J185" s="55">
        <v>2015</v>
      </c>
      <c r="K185" s="55" t="s">
        <v>2236</v>
      </c>
      <c r="L185" s="55"/>
      <c r="M185" s="55"/>
      <c r="N185" s="55"/>
      <c r="O185" s="55">
        <f t="shared" si="30"/>
        <v>347</v>
      </c>
      <c r="P185" s="55">
        <v>174</v>
      </c>
      <c r="Q185" s="55">
        <v>173</v>
      </c>
      <c r="S185" s="55">
        <v>2016</v>
      </c>
      <c r="T185" s="55" t="s">
        <v>221</v>
      </c>
      <c r="U185" s="55"/>
      <c r="V185" s="55"/>
      <c r="W185" s="55"/>
      <c r="X185" s="55">
        <f t="shared" si="24"/>
        <v>47</v>
      </c>
      <c r="Y185" s="55">
        <v>21</v>
      </c>
      <c r="Z185" s="55">
        <v>26</v>
      </c>
      <c r="AB185" s="55">
        <v>2017</v>
      </c>
      <c r="AC185" s="55" t="s">
        <v>1747</v>
      </c>
      <c r="AD185" s="55" t="s">
        <v>2237</v>
      </c>
      <c r="AE185" s="55"/>
      <c r="AF185" s="12" t="s">
        <v>914</v>
      </c>
      <c r="AG185" s="55">
        <f t="shared" si="25"/>
        <v>222</v>
      </c>
      <c r="AH185" s="55"/>
      <c r="AI185" s="55">
        <v>222</v>
      </c>
      <c r="AK185" s="55">
        <v>2018</v>
      </c>
      <c r="AL185" s="55" t="s">
        <v>2238</v>
      </c>
      <c r="AM185" s="55"/>
      <c r="AN185" s="55"/>
      <c r="AO185" s="55"/>
      <c r="AP185" s="55">
        <f t="shared" si="31"/>
        <v>80</v>
      </c>
      <c r="AQ185" s="55">
        <v>70</v>
      </c>
      <c r="AR185" s="55">
        <v>10</v>
      </c>
      <c r="AT185" s="12">
        <v>2019</v>
      </c>
      <c r="AU185" s="12" t="s">
        <v>2239</v>
      </c>
      <c r="AV185" s="12" t="s">
        <v>2240</v>
      </c>
      <c r="AW185" s="12" t="s">
        <v>914</v>
      </c>
      <c r="AX185" s="12"/>
      <c r="AY185" s="12">
        <f t="shared" si="26"/>
        <v>11</v>
      </c>
      <c r="AZ185" s="12">
        <v>11</v>
      </c>
      <c r="BA185" s="12"/>
      <c r="BB185" s="49"/>
      <c r="BC185" s="55">
        <v>2020</v>
      </c>
      <c r="BD185" s="55" t="s">
        <v>2241</v>
      </c>
      <c r="BE185" s="55"/>
      <c r="BF185" s="55"/>
      <c r="BG185" s="55"/>
      <c r="BH185" s="55">
        <f t="shared" si="27"/>
        <v>38</v>
      </c>
      <c r="BI185" s="55">
        <v>28</v>
      </c>
      <c r="BJ185" s="55">
        <v>10</v>
      </c>
    </row>
    <row r="186" spans="1:62">
      <c r="A186" s="55">
        <v>2014</v>
      </c>
      <c r="B186" s="55" t="s">
        <v>2242</v>
      </c>
      <c r="C186" s="55" t="s">
        <v>948</v>
      </c>
      <c r="D186" s="55"/>
      <c r="E186" s="55"/>
      <c r="F186" s="55">
        <f t="shared" si="23"/>
        <v>17</v>
      </c>
      <c r="G186" s="55">
        <v>17</v>
      </c>
      <c r="H186" s="55"/>
      <c r="J186" s="55">
        <v>2015</v>
      </c>
      <c r="K186" s="55" t="s">
        <v>1959</v>
      </c>
      <c r="L186" s="55"/>
      <c r="M186" s="55"/>
      <c r="N186" s="55"/>
      <c r="O186" s="55">
        <f t="shared" si="30"/>
        <v>1234</v>
      </c>
      <c r="P186" s="55">
        <v>621</v>
      </c>
      <c r="Q186" s="55">
        <v>613</v>
      </c>
      <c r="S186" s="55">
        <v>2016</v>
      </c>
      <c r="T186" s="55" t="s">
        <v>1874</v>
      </c>
      <c r="U186" s="55"/>
      <c r="V186" s="55"/>
      <c r="W186" s="55"/>
      <c r="X186" s="55">
        <f t="shared" si="24"/>
        <v>672</v>
      </c>
      <c r="Y186" s="55">
        <v>359</v>
      </c>
      <c r="Z186" s="55">
        <v>313</v>
      </c>
      <c r="AB186" s="55">
        <v>2017</v>
      </c>
      <c r="AC186" s="55" t="s">
        <v>2243</v>
      </c>
      <c r="AD186" s="55" t="s">
        <v>2244</v>
      </c>
      <c r="AE186" s="55"/>
      <c r="AF186" s="55"/>
      <c r="AG186" s="55">
        <f t="shared" si="25"/>
        <v>8</v>
      </c>
      <c r="AH186" s="55">
        <v>8</v>
      </c>
      <c r="AI186" s="55"/>
      <c r="AK186" s="55">
        <v>2018</v>
      </c>
      <c r="AL186" s="55" t="s">
        <v>2245</v>
      </c>
      <c r="AM186" s="55"/>
      <c r="AN186" s="55"/>
      <c r="AO186" s="55"/>
      <c r="AP186" s="55">
        <f t="shared" si="31"/>
        <v>27</v>
      </c>
      <c r="AQ186" s="55">
        <v>25</v>
      </c>
      <c r="AR186" s="55">
        <v>2</v>
      </c>
      <c r="AT186" s="55">
        <v>2019</v>
      </c>
      <c r="AU186" s="55" t="s">
        <v>477</v>
      </c>
      <c r="AV186" s="55" t="s">
        <v>603</v>
      </c>
      <c r="AW186" s="55"/>
      <c r="AX186" s="55"/>
      <c r="AY186" s="55">
        <f t="shared" si="26"/>
        <v>8</v>
      </c>
      <c r="AZ186" s="55">
        <v>8</v>
      </c>
      <c r="BA186" s="55"/>
      <c r="BC186" s="55">
        <v>2020</v>
      </c>
      <c r="BD186" s="55" t="s">
        <v>2246</v>
      </c>
      <c r="BE186" s="55"/>
      <c r="BF186" s="55"/>
      <c r="BG186" s="55"/>
      <c r="BH186" s="55">
        <f t="shared" si="27"/>
        <v>124</v>
      </c>
      <c r="BI186" s="55">
        <v>65</v>
      </c>
      <c r="BJ186" s="55">
        <v>59</v>
      </c>
    </row>
    <row r="187" spans="1:62">
      <c r="A187" s="55">
        <v>2014</v>
      </c>
      <c r="B187" s="55" t="s">
        <v>1500</v>
      </c>
      <c r="C187" s="55"/>
      <c r="D187" s="55"/>
      <c r="E187" s="55"/>
      <c r="F187" s="55">
        <f t="shared" si="23"/>
        <v>445</v>
      </c>
      <c r="G187" s="55">
        <v>224</v>
      </c>
      <c r="H187" s="55">
        <v>221</v>
      </c>
      <c r="J187" s="12">
        <v>2015</v>
      </c>
      <c r="K187" s="12" t="s">
        <v>1194</v>
      </c>
      <c r="L187" s="12" t="s">
        <v>2247</v>
      </c>
      <c r="M187" s="12" t="s">
        <v>914</v>
      </c>
      <c r="N187" s="12"/>
      <c r="O187" s="12">
        <f t="shared" si="30"/>
        <v>3137</v>
      </c>
      <c r="P187" s="12">
        <v>3137</v>
      </c>
      <c r="Q187" s="12"/>
      <c r="R187" s="49"/>
      <c r="S187" s="55">
        <v>2016</v>
      </c>
      <c r="T187" s="55" t="s">
        <v>1113</v>
      </c>
      <c r="U187" s="55"/>
      <c r="V187" s="55"/>
      <c r="W187" s="55"/>
      <c r="X187" s="55">
        <f t="shared" si="24"/>
        <v>238</v>
      </c>
      <c r="Y187" s="55">
        <v>103</v>
      </c>
      <c r="Z187" s="55">
        <v>135</v>
      </c>
      <c r="AB187" s="55">
        <v>2017</v>
      </c>
      <c r="AC187" s="55" t="s">
        <v>2248</v>
      </c>
      <c r="AD187" s="55" t="s">
        <v>1670</v>
      </c>
      <c r="AE187" s="55"/>
      <c r="AF187" s="55"/>
      <c r="AG187" s="55">
        <f t="shared" si="25"/>
        <v>15</v>
      </c>
      <c r="AH187" s="55">
        <v>15</v>
      </c>
      <c r="AI187" s="55"/>
      <c r="AK187" s="55">
        <v>2018</v>
      </c>
      <c r="AL187" s="55" t="s">
        <v>2249</v>
      </c>
      <c r="AM187" s="55" t="s">
        <v>1670</v>
      </c>
      <c r="AN187" s="55"/>
      <c r="AO187" s="55"/>
      <c r="AP187" s="55">
        <f t="shared" si="31"/>
        <v>38</v>
      </c>
      <c r="AQ187" s="55">
        <v>38</v>
      </c>
      <c r="AR187" s="55"/>
      <c r="AT187" s="55">
        <v>2019</v>
      </c>
      <c r="AU187" s="55" t="s">
        <v>2250</v>
      </c>
      <c r="AV187" s="55"/>
      <c r="AW187" s="55"/>
      <c r="AX187" s="55"/>
      <c r="AY187" s="55">
        <f t="shared" si="26"/>
        <v>16</v>
      </c>
      <c r="AZ187" s="55">
        <v>10</v>
      </c>
      <c r="BA187" s="55">
        <v>6</v>
      </c>
      <c r="BC187" s="55">
        <v>2020</v>
      </c>
      <c r="BD187" s="55" t="s">
        <v>1510</v>
      </c>
      <c r="BE187" s="55"/>
      <c r="BF187" s="55"/>
      <c r="BG187" s="55"/>
      <c r="BH187" s="55">
        <f t="shared" si="27"/>
        <v>418</v>
      </c>
      <c r="BI187" s="55">
        <v>210</v>
      </c>
      <c r="BJ187" s="55">
        <v>208</v>
      </c>
    </row>
    <row r="188" spans="1:62">
      <c r="A188" s="12">
        <v>2014</v>
      </c>
      <c r="B188" s="12" t="s">
        <v>1894</v>
      </c>
      <c r="C188" s="12" t="s">
        <v>2251</v>
      </c>
      <c r="D188" s="12" t="s">
        <v>914</v>
      </c>
      <c r="E188" s="12"/>
      <c r="F188" s="12">
        <f t="shared" si="23"/>
        <v>26</v>
      </c>
      <c r="G188" s="12">
        <v>26</v>
      </c>
      <c r="H188" s="12"/>
      <c r="I188" s="49"/>
      <c r="J188" s="55">
        <v>2015</v>
      </c>
      <c r="K188" s="55" t="s">
        <v>1921</v>
      </c>
      <c r="L188" s="55" t="s">
        <v>1251</v>
      </c>
      <c r="M188" s="55"/>
      <c r="N188" s="55"/>
      <c r="O188" s="55">
        <f t="shared" si="30"/>
        <v>32</v>
      </c>
      <c r="P188" s="55">
        <v>32</v>
      </c>
      <c r="Q188" s="55"/>
      <c r="S188" s="12">
        <v>2016</v>
      </c>
      <c r="T188" s="12" t="s">
        <v>2252</v>
      </c>
      <c r="U188" s="12" t="s">
        <v>2253</v>
      </c>
      <c r="V188" s="12" t="s">
        <v>914</v>
      </c>
      <c r="W188" s="12"/>
      <c r="X188" s="12">
        <f t="shared" si="24"/>
        <v>30</v>
      </c>
      <c r="Y188" s="12">
        <v>30</v>
      </c>
      <c r="Z188" s="12"/>
      <c r="AA188" s="49"/>
      <c r="AB188" s="55">
        <v>2017</v>
      </c>
      <c r="AC188" s="55" t="s">
        <v>2073</v>
      </c>
      <c r="AD188" s="55"/>
      <c r="AE188" s="55"/>
      <c r="AF188" s="55"/>
      <c r="AG188" s="55">
        <f t="shared" si="25"/>
        <v>136</v>
      </c>
      <c r="AH188" s="55">
        <v>92</v>
      </c>
      <c r="AI188" s="55">
        <v>44</v>
      </c>
      <c r="AK188" s="55">
        <v>2018</v>
      </c>
      <c r="AL188" s="55" t="s">
        <v>2254</v>
      </c>
      <c r="AM188" s="55" t="s">
        <v>292</v>
      </c>
      <c r="AN188" s="55"/>
      <c r="AO188" s="55"/>
      <c r="AP188" s="55">
        <f t="shared" si="31"/>
        <v>20</v>
      </c>
      <c r="AQ188" s="55">
        <v>20</v>
      </c>
      <c r="AR188" s="55"/>
      <c r="AT188" s="55">
        <v>2019</v>
      </c>
      <c r="AU188" s="55" t="s">
        <v>2255</v>
      </c>
      <c r="AV188" s="55" t="s">
        <v>2256</v>
      </c>
      <c r="AW188" s="55"/>
      <c r="AX188" s="55"/>
      <c r="AY188" s="55">
        <f t="shared" si="26"/>
        <v>102</v>
      </c>
      <c r="AZ188" s="55">
        <v>102</v>
      </c>
      <c r="BA188" s="55"/>
      <c r="BC188" s="55">
        <v>2020</v>
      </c>
      <c r="BD188" s="55" t="s">
        <v>1100</v>
      </c>
      <c r="BE188" s="55"/>
      <c r="BF188" s="55"/>
      <c r="BG188" s="55"/>
      <c r="BH188" s="55">
        <f t="shared" si="27"/>
        <v>237</v>
      </c>
      <c r="BI188" s="55">
        <v>141</v>
      </c>
      <c r="BJ188" s="55">
        <v>96</v>
      </c>
    </row>
    <row r="189" spans="1:62">
      <c r="A189" s="55">
        <v>2014</v>
      </c>
      <c r="B189" s="55" t="s">
        <v>477</v>
      </c>
      <c r="C189" s="55"/>
      <c r="D189" s="55"/>
      <c r="E189" s="55"/>
      <c r="F189" s="55">
        <f t="shared" ref="F189:F227" si="32">SUM(G189:H189)</f>
        <v>172</v>
      </c>
      <c r="G189" s="55">
        <v>101</v>
      </c>
      <c r="H189" s="55">
        <v>71</v>
      </c>
      <c r="J189" s="55">
        <v>2015</v>
      </c>
      <c r="K189" s="55" t="s">
        <v>2257</v>
      </c>
      <c r="L189" s="55" t="s">
        <v>2258</v>
      </c>
      <c r="M189" s="55"/>
      <c r="N189" s="55"/>
      <c r="O189" s="55">
        <f t="shared" si="30"/>
        <v>43</v>
      </c>
      <c r="P189" s="55">
        <v>43</v>
      </c>
      <c r="Q189" s="55"/>
      <c r="S189" s="55">
        <v>2016</v>
      </c>
      <c r="T189" s="55" t="s">
        <v>1750</v>
      </c>
      <c r="U189" s="55" t="s">
        <v>292</v>
      </c>
      <c r="V189" s="55"/>
      <c r="W189" s="55"/>
      <c r="X189" s="55">
        <f t="shared" si="24"/>
        <v>69</v>
      </c>
      <c r="Y189" s="55">
        <v>69</v>
      </c>
      <c r="Z189" s="55"/>
      <c r="AB189" s="55">
        <v>2017</v>
      </c>
      <c r="AC189" s="55" t="s">
        <v>2259</v>
      </c>
      <c r="AD189" s="55"/>
      <c r="AE189" s="55"/>
      <c r="AF189" s="55"/>
      <c r="AG189" s="55">
        <f t="shared" si="25"/>
        <v>8932</v>
      </c>
      <c r="AH189" s="55">
        <v>3955</v>
      </c>
      <c r="AI189" s="55">
        <v>4977</v>
      </c>
      <c r="AK189" s="55">
        <v>2018</v>
      </c>
      <c r="AL189" s="55" t="s">
        <v>2260</v>
      </c>
      <c r="AM189" s="55"/>
      <c r="AN189" s="55"/>
      <c r="AO189" s="55"/>
      <c r="AP189" s="55">
        <f t="shared" si="31"/>
        <v>9519</v>
      </c>
      <c r="AQ189" s="55">
        <v>7710</v>
      </c>
      <c r="AR189" s="55">
        <v>1809</v>
      </c>
      <c r="AT189" s="55">
        <v>2019</v>
      </c>
      <c r="AU189" s="55" t="s">
        <v>2261</v>
      </c>
      <c r="AV189" s="55"/>
      <c r="AW189" s="55"/>
      <c r="AX189" s="55"/>
      <c r="AY189" s="55">
        <f t="shared" si="26"/>
        <v>14</v>
      </c>
      <c r="AZ189" s="55">
        <v>11</v>
      </c>
      <c r="BA189" s="55">
        <v>3</v>
      </c>
      <c r="BC189" s="55">
        <v>2020</v>
      </c>
      <c r="BD189" s="55" t="s">
        <v>601</v>
      </c>
      <c r="BE189" s="55"/>
      <c r="BF189" s="55"/>
      <c r="BG189" s="55"/>
      <c r="BH189" s="55">
        <f t="shared" si="27"/>
        <v>17</v>
      </c>
      <c r="BI189" s="55">
        <v>11</v>
      </c>
      <c r="BJ189" s="55">
        <v>6</v>
      </c>
    </row>
    <row r="190" spans="1:62">
      <c r="A190" s="55">
        <v>2014</v>
      </c>
      <c r="B190" s="55" t="s">
        <v>2262</v>
      </c>
      <c r="C190" s="55"/>
      <c r="D190" s="55"/>
      <c r="E190" s="55"/>
      <c r="F190" s="55">
        <f t="shared" si="32"/>
        <v>75</v>
      </c>
      <c r="G190" s="55">
        <v>39</v>
      </c>
      <c r="H190" s="55">
        <v>36</v>
      </c>
      <c r="J190" s="55">
        <v>2015</v>
      </c>
      <c r="K190" s="55" t="s">
        <v>1275</v>
      </c>
      <c r="L190" s="55"/>
      <c r="M190" s="55"/>
      <c r="N190" s="55"/>
      <c r="O190" s="55">
        <f t="shared" si="30"/>
        <v>403</v>
      </c>
      <c r="P190" s="55">
        <v>202</v>
      </c>
      <c r="Q190" s="55">
        <v>201</v>
      </c>
      <c r="S190" s="55">
        <v>2016</v>
      </c>
      <c r="T190" s="55" t="s">
        <v>2263</v>
      </c>
      <c r="U190" s="55" t="s">
        <v>603</v>
      </c>
      <c r="V190" s="55"/>
      <c r="W190" s="55"/>
      <c r="X190" s="55">
        <f t="shared" si="24"/>
        <v>18</v>
      </c>
      <c r="Y190" s="55">
        <v>18</v>
      </c>
      <c r="Z190" s="55"/>
      <c r="AB190" s="55">
        <v>2017</v>
      </c>
      <c r="AC190" s="55" t="s">
        <v>2264</v>
      </c>
      <c r="AD190" s="55" t="s">
        <v>2265</v>
      </c>
      <c r="AE190" s="55"/>
      <c r="AF190" s="55"/>
      <c r="AG190" s="55">
        <f t="shared" si="25"/>
        <v>7158</v>
      </c>
      <c r="AH190" s="55">
        <v>7158</v>
      </c>
      <c r="AI190" s="55"/>
      <c r="AK190" s="55">
        <v>2018</v>
      </c>
      <c r="AL190" s="55" t="s">
        <v>2266</v>
      </c>
      <c r="AM190" s="55"/>
      <c r="AN190" s="55"/>
      <c r="AO190" s="55"/>
      <c r="AP190" s="55">
        <f t="shared" si="31"/>
        <v>17747</v>
      </c>
      <c r="AQ190" s="55">
        <v>7289</v>
      </c>
      <c r="AR190" s="55">
        <v>10458</v>
      </c>
      <c r="AT190" s="55">
        <v>2019</v>
      </c>
      <c r="AU190" s="55" t="s">
        <v>2267</v>
      </c>
      <c r="AV190" s="55" t="s">
        <v>1608</v>
      </c>
      <c r="AW190" s="55"/>
      <c r="AX190" s="12" t="s">
        <v>914</v>
      </c>
      <c r="AY190" s="55">
        <f t="shared" si="26"/>
        <v>24</v>
      </c>
      <c r="AZ190" s="55"/>
      <c r="BA190" s="55">
        <v>24</v>
      </c>
      <c r="BC190" s="55">
        <v>2020</v>
      </c>
      <c r="BD190" s="55" t="s">
        <v>2268</v>
      </c>
      <c r="BE190" s="55"/>
      <c r="BF190" s="55"/>
      <c r="BG190" s="55"/>
      <c r="BH190" s="55">
        <f t="shared" si="27"/>
        <v>25</v>
      </c>
      <c r="BI190" s="55">
        <v>25</v>
      </c>
      <c r="BJ190" s="55"/>
    </row>
    <row r="191" spans="1:62">
      <c r="A191" s="55">
        <v>2014</v>
      </c>
      <c r="B191" s="55" t="s">
        <v>2269</v>
      </c>
      <c r="C191" s="55" t="s">
        <v>2270</v>
      </c>
      <c r="D191" s="55"/>
      <c r="E191" s="55"/>
      <c r="F191" s="55">
        <f t="shared" si="32"/>
        <v>10</v>
      </c>
      <c r="G191" s="55">
        <v>10</v>
      </c>
      <c r="H191" s="55"/>
      <c r="J191" s="55">
        <v>2015</v>
      </c>
      <c r="K191" s="55" t="s">
        <v>2271</v>
      </c>
      <c r="L191" s="55"/>
      <c r="M191" s="55"/>
      <c r="N191" s="55"/>
      <c r="O191" s="55">
        <f t="shared" si="30"/>
        <v>30</v>
      </c>
      <c r="P191" s="55">
        <v>22</v>
      </c>
      <c r="Q191" s="55">
        <v>8</v>
      </c>
      <c r="S191" s="55">
        <v>2016</v>
      </c>
      <c r="T191" s="55" t="s">
        <v>2272</v>
      </c>
      <c r="U191" s="55" t="s">
        <v>1271</v>
      </c>
      <c r="V191" s="55"/>
      <c r="W191" s="55"/>
      <c r="X191" s="55">
        <f t="shared" si="24"/>
        <v>12</v>
      </c>
      <c r="Y191" s="55">
        <v>12</v>
      </c>
      <c r="Z191" s="55"/>
      <c r="AB191" s="55">
        <v>2017</v>
      </c>
      <c r="AC191" s="55" t="s">
        <v>2273</v>
      </c>
      <c r="AD191" s="55"/>
      <c r="AE191" s="55"/>
      <c r="AF191" s="55"/>
      <c r="AG191" s="55">
        <f t="shared" si="25"/>
        <v>1497</v>
      </c>
      <c r="AH191" s="55">
        <v>652</v>
      </c>
      <c r="AI191" s="55">
        <v>845</v>
      </c>
      <c r="AK191" s="55">
        <v>2018</v>
      </c>
      <c r="AL191" s="55" t="s">
        <v>2274</v>
      </c>
      <c r="AM191" s="55"/>
      <c r="AN191" s="55"/>
      <c r="AO191" s="55"/>
      <c r="AP191" s="55">
        <f t="shared" si="31"/>
        <v>35</v>
      </c>
      <c r="AQ191" s="55">
        <v>16</v>
      </c>
      <c r="AR191" s="55">
        <v>19</v>
      </c>
      <c r="AT191" s="55">
        <v>2019</v>
      </c>
      <c r="AU191" s="55" t="s">
        <v>2275</v>
      </c>
      <c r="AV191" s="55"/>
      <c r="AW191" s="55"/>
      <c r="AX191" s="55"/>
      <c r="AY191" s="55">
        <f t="shared" si="26"/>
        <v>65</v>
      </c>
      <c r="AZ191" s="55">
        <v>29</v>
      </c>
      <c r="BA191" s="55">
        <v>36</v>
      </c>
      <c r="BC191" s="55">
        <v>2020</v>
      </c>
      <c r="BD191" s="55" t="s">
        <v>2276</v>
      </c>
      <c r="BE191" s="55"/>
      <c r="BF191" s="55"/>
      <c r="BG191" s="55"/>
      <c r="BH191" s="55">
        <f t="shared" si="27"/>
        <v>8</v>
      </c>
      <c r="BI191" s="55">
        <v>8</v>
      </c>
      <c r="BJ191" s="55"/>
    </row>
    <row r="192" spans="1:62">
      <c r="A192" s="12">
        <v>2014</v>
      </c>
      <c r="B192" s="12" t="s">
        <v>1627</v>
      </c>
      <c r="C192" s="12" t="s">
        <v>2277</v>
      </c>
      <c r="D192" s="12" t="s">
        <v>914</v>
      </c>
      <c r="E192" s="12"/>
      <c r="F192" s="12">
        <f t="shared" si="32"/>
        <v>1036</v>
      </c>
      <c r="G192" s="12"/>
      <c r="H192" s="12">
        <v>1036</v>
      </c>
      <c r="I192" s="49"/>
      <c r="J192" s="55">
        <v>2015</v>
      </c>
      <c r="K192" s="55" t="s">
        <v>1846</v>
      </c>
      <c r="L192" s="55"/>
      <c r="M192" s="55"/>
      <c r="N192" s="55"/>
      <c r="O192" s="55">
        <f t="shared" si="30"/>
        <v>17</v>
      </c>
      <c r="P192" s="55">
        <v>8</v>
      </c>
      <c r="Q192" s="55">
        <v>9</v>
      </c>
      <c r="S192" s="55">
        <v>2016</v>
      </c>
      <c r="T192" s="55" t="s">
        <v>1902</v>
      </c>
      <c r="U192" s="55"/>
      <c r="V192" s="55"/>
      <c r="W192" s="55"/>
      <c r="X192" s="55">
        <f t="shared" si="24"/>
        <v>230</v>
      </c>
      <c r="Y192" s="55">
        <v>122</v>
      </c>
      <c r="Z192" s="55">
        <v>108</v>
      </c>
      <c r="AB192" s="55">
        <v>2017</v>
      </c>
      <c r="AC192" s="55" t="s">
        <v>2278</v>
      </c>
      <c r="AD192" s="55"/>
      <c r="AE192" s="55"/>
      <c r="AF192" s="55"/>
      <c r="AG192" s="55">
        <f t="shared" si="25"/>
        <v>463</v>
      </c>
      <c r="AH192" s="55">
        <v>230</v>
      </c>
      <c r="AI192" s="55">
        <v>233</v>
      </c>
      <c r="AK192" s="55">
        <v>2018</v>
      </c>
      <c r="AL192" s="55" t="s">
        <v>1145</v>
      </c>
      <c r="AM192" s="55"/>
      <c r="AN192" s="55"/>
      <c r="AO192" s="55"/>
      <c r="AP192" s="55">
        <f t="shared" si="31"/>
        <v>932</v>
      </c>
      <c r="AQ192" s="55">
        <v>461</v>
      </c>
      <c r="AR192" s="55">
        <v>471</v>
      </c>
      <c r="AT192" s="55">
        <v>2019</v>
      </c>
      <c r="AU192" s="55" t="s">
        <v>236</v>
      </c>
      <c r="AV192" s="55" t="s">
        <v>603</v>
      </c>
      <c r="AW192" s="55"/>
      <c r="AX192" s="55"/>
      <c r="AY192" s="55">
        <f>SUM(AZ192:BA192)</f>
        <v>14</v>
      </c>
      <c r="AZ192" s="55">
        <v>14</v>
      </c>
      <c r="BA192" s="55"/>
      <c r="BC192" s="55">
        <v>2020</v>
      </c>
      <c r="BD192" s="55" t="s">
        <v>437</v>
      </c>
      <c r="BE192" s="55"/>
      <c r="BF192" s="12" t="s">
        <v>914</v>
      </c>
      <c r="BG192" s="55"/>
      <c r="BH192" s="55">
        <f t="shared" si="27"/>
        <v>10</v>
      </c>
      <c r="BI192" s="55">
        <v>10</v>
      </c>
      <c r="BJ192" s="55"/>
    </row>
    <row r="193" spans="1:62">
      <c r="A193" s="55">
        <v>2014</v>
      </c>
      <c r="B193" s="55" t="s">
        <v>92</v>
      </c>
      <c r="C193" s="55" t="s">
        <v>31</v>
      </c>
      <c r="D193" s="55"/>
      <c r="E193" s="55"/>
      <c r="F193" s="55">
        <f t="shared" si="32"/>
        <v>18</v>
      </c>
      <c r="G193" s="55">
        <v>18</v>
      </c>
      <c r="H193" s="55"/>
      <c r="J193" s="55">
        <v>2015</v>
      </c>
      <c r="K193" s="55" t="s">
        <v>2278</v>
      </c>
      <c r="L193" s="55"/>
      <c r="M193" s="55"/>
      <c r="N193" s="55"/>
      <c r="O193" s="55">
        <f t="shared" si="30"/>
        <v>303</v>
      </c>
      <c r="P193" s="55">
        <v>141</v>
      </c>
      <c r="Q193" s="55">
        <v>162</v>
      </c>
      <c r="S193" s="55">
        <v>2016</v>
      </c>
      <c r="T193" s="55" t="s">
        <v>1866</v>
      </c>
      <c r="U193" s="55" t="s">
        <v>1867</v>
      </c>
      <c r="V193" s="55"/>
      <c r="W193" s="55"/>
      <c r="X193" s="55">
        <f t="shared" si="24"/>
        <v>24</v>
      </c>
      <c r="Y193" s="55"/>
      <c r="Z193" s="55">
        <v>24</v>
      </c>
      <c r="AB193" s="55">
        <v>2017</v>
      </c>
      <c r="AC193" s="55" t="s">
        <v>2279</v>
      </c>
      <c r="AD193" s="55"/>
      <c r="AE193" s="55"/>
      <c r="AF193" s="55"/>
      <c r="AG193" s="55">
        <f t="shared" si="25"/>
        <v>138</v>
      </c>
      <c r="AH193" s="55">
        <v>73</v>
      </c>
      <c r="AI193" s="55">
        <v>65</v>
      </c>
      <c r="AK193" s="55">
        <v>2018</v>
      </c>
      <c r="AL193" s="55" t="s">
        <v>1062</v>
      </c>
      <c r="AM193" s="55" t="s">
        <v>2280</v>
      </c>
      <c r="AN193" s="55"/>
      <c r="AO193" s="55"/>
      <c r="AP193" s="55">
        <f t="shared" si="31"/>
        <v>16</v>
      </c>
      <c r="AQ193" s="55">
        <v>16</v>
      </c>
      <c r="AR193" s="55"/>
      <c r="AT193" s="12">
        <v>2019</v>
      </c>
      <c r="AU193" s="12" t="s">
        <v>2281</v>
      </c>
      <c r="AV193" s="12" t="s">
        <v>2282</v>
      </c>
      <c r="AW193" s="12" t="s">
        <v>914</v>
      </c>
      <c r="AX193" s="12"/>
      <c r="AY193" s="12">
        <f t="shared" ref="AY193:AY220" si="33">SUM(AZ193:BA193)</f>
        <v>30</v>
      </c>
      <c r="AZ193" s="12">
        <v>30</v>
      </c>
      <c r="BA193" s="12"/>
      <c r="BB193" s="49"/>
      <c r="BC193" s="55">
        <v>2020</v>
      </c>
      <c r="BD193" s="55" t="s">
        <v>2283</v>
      </c>
      <c r="BE193" s="55"/>
      <c r="BF193" s="55"/>
      <c r="BG193" s="55"/>
      <c r="BH193" s="55">
        <f t="shared" si="27"/>
        <v>24</v>
      </c>
      <c r="BI193" s="55">
        <v>12</v>
      </c>
      <c r="BJ193" s="55">
        <v>12</v>
      </c>
    </row>
    <row r="194" spans="1:62">
      <c r="A194" s="55">
        <v>2014</v>
      </c>
      <c r="B194" s="55" t="s">
        <v>2284</v>
      </c>
      <c r="C194" s="55" t="s">
        <v>2285</v>
      </c>
      <c r="D194" s="12" t="s">
        <v>914</v>
      </c>
      <c r="E194" s="12" t="s">
        <v>914</v>
      </c>
      <c r="F194" s="55">
        <f t="shared" si="32"/>
        <v>10</v>
      </c>
      <c r="G194" s="55"/>
      <c r="H194" s="55">
        <v>10</v>
      </c>
      <c r="J194" s="12">
        <v>2015</v>
      </c>
      <c r="K194" s="12" t="s">
        <v>2286</v>
      </c>
      <c r="L194" s="12" t="s">
        <v>2287</v>
      </c>
      <c r="M194" s="12" t="s">
        <v>914</v>
      </c>
      <c r="N194" s="12"/>
      <c r="O194" s="12">
        <f t="shared" si="30"/>
        <v>30</v>
      </c>
      <c r="P194" s="12">
        <v>30</v>
      </c>
      <c r="Q194" s="12"/>
      <c r="R194" s="49"/>
      <c r="S194" s="55">
        <v>2016</v>
      </c>
      <c r="T194" s="55" t="s">
        <v>2288</v>
      </c>
      <c r="U194" s="55"/>
      <c r="V194" s="55"/>
      <c r="W194" s="55"/>
      <c r="X194" s="55">
        <f t="shared" si="24"/>
        <v>45</v>
      </c>
      <c r="Y194" s="55">
        <v>20</v>
      </c>
      <c r="Z194" s="55">
        <v>25</v>
      </c>
      <c r="AB194" s="55">
        <v>2017</v>
      </c>
      <c r="AC194" s="55" t="s">
        <v>2289</v>
      </c>
      <c r="AD194" s="55"/>
      <c r="AE194" s="55"/>
      <c r="AF194" s="55"/>
      <c r="AG194" s="55">
        <f t="shared" si="25"/>
        <v>70</v>
      </c>
      <c r="AH194" s="55">
        <v>42</v>
      </c>
      <c r="AI194" s="55">
        <v>28</v>
      </c>
      <c r="AK194" s="55">
        <v>2018</v>
      </c>
      <c r="AL194" s="55" t="s">
        <v>2290</v>
      </c>
      <c r="AM194" s="55"/>
      <c r="AN194" s="55"/>
      <c r="AO194" s="55"/>
      <c r="AP194" s="55">
        <f t="shared" si="31"/>
        <v>8</v>
      </c>
      <c r="AQ194" s="55">
        <v>4</v>
      </c>
      <c r="AR194" s="55">
        <v>4</v>
      </c>
      <c r="AT194" s="55">
        <v>2019</v>
      </c>
      <c r="AU194" s="55" t="s">
        <v>2291</v>
      </c>
      <c r="AV194" s="55" t="s">
        <v>199</v>
      </c>
      <c r="AW194" s="55"/>
      <c r="AX194" s="55"/>
      <c r="AY194" s="55">
        <f t="shared" si="33"/>
        <v>8</v>
      </c>
      <c r="AZ194" s="55">
        <v>8</v>
      </c>
      <c r="BA194" s="55"/>
      <c r="BC194" s="55">
        <v>2020</v>
      </c>
      <c r="BD194" s="55" t="s">
        <v>2292</v>
      </c>
      <c r="BE194" s="55"/>
      <c r="BF194" s="55"/>
      <c r="BG194" s="55"/>
      <c r="BH194" s="55">
        <f t="shared" si="27"/>
        <v>27</v>
      </c>
      <c r="BI194" s="55">
        <v>27</v>
      </c>
      <c r="BJ194" s="55"/>
    </row>
    <row r="195" spans="1:62">
      <c r="A195" s="55">
        <v>2014</v>
      </c>
      <c r="B195" s="55" t="s">
        <v>1959</v>
      </c>
      <c r="C195" s="55"/>
      <c r="D195" s="55"/>
      <c r="E195" s="55"/>
      <c r="F195" s="55">
        <f t="shared" si="32"/>
        <v>1347</v>
      </c>
      <c r="G195" s="55">
        <v>561</v>
      </c>
      <c r="H195" s="55">
        <v>786</v>
      </c>
      <c r="J195" s="55">
        <v>2015</v>
      </c>
      <c r="K195" s="55" t="s">
        <v>2293</v>
      </c>
      <c r="L195" s="55" t="s">
        <v>2294</v>
      </c>
      <c r="M195" s="55"/>
      <c r="N195" s="55"/>
      <c r="O195" s="55">
        <f t="shared" si="30"/>
        <v>41</v>
      </c>
      <c r="P195" s="55">
        <v>41</v>
      </c>
      <c r="Q195" s="55"/>
      <c r="S195" s="55">
        <v>2016</v>
      </c>
      <c r="T195" s="55" t="s">
        <v>2295</v>
      </c>
      <c r="U195" s="55"/>
      <c r="V195" s="55"/>
      <c r="W195" s="55"/>
      <c r="X195" s="55">
        <f t="shared" ref="X195:X218" si="34">SUM(Y195:Z195)</f>
        <v>31</v>
      </c>
      <c r="Y195" s="55">
        <v>22</v>
      </c>
      <c r="Z195" s="55">
        <v>9</v>
      </c>
      <c r="AB195" s="55">
        <v>2017</v>
      </c>
      <c r="AC195" s="55" t="s">
        <v>1100</v>
      </c>
      <c r="AD195" s="55" t="s">
        <v>48</v>
      </c>
      <c r="AE195" s="55"/>
      <c r="AF195" s="55"/>
      <c r="AG195" s="55">
        <f t="shared" ref="AG195:AG244" si="35">SUM(AH195:AI195)</f>
        <v>18</v>
      </c>
      <c r="AH195" s="55">
        <v>18</v>
      </c>
      <c r="AI195" s="55"/>
      <c r="AK195" s="55">
        <v>2018</v>
      </c>
      <c r="AL195" s="55" t="s">
        <v>2296</v>
      </c>
      <c r="AM195" s="55" t="s">
        <v>2297</v>
      </c>
      <c r="AN195" s="55"/>
      <c r="AO195" s="55"/>
      <c r="AP195" s="55">
        <f t="shared" si="31"/>
        <v>11</v>
      </c>
      <c r="AQ195" s="55">
        <v>11</v>
      </c>
      <c r="AR195" s="55"/>
      <c r="AT195" s="55">
        <v>2019</v>
      </c>
      <c r="AU195" s="55" t="s">
        <v>2298</v>
      </c>
      <c r="AV195" s="55" t="s">
        <v>1251</v>
      </c>
      <c r="AW195" s="55"/>
      <c r="AX195" s="55"/>
      <c r="AY195" s="55">
        <f t="shared" si="33"/>
        <v>13</v>
      </c>
      <c r="AZ195" s="55">
        <v>13</v>
      </c>
      <c r="BA195" s="55"/>
      <c r="BC195" s="55">
        <v>2020</v>
      </c>
      <c r="BD195" s="55" t="s">
        <v>97</v>
      </c>
      <c r="BE195" s="55"/>
      <c r="BF195" s="55"/>
      <c r="BG195" s="55"/>
      <c r="BH195" s="55">
        <f t="shared" si="27"/>
        <v>12</v>
      </c>
      <c r="BI195" s="55">
        <v>7</v>
      </c>
      <c r="BJ195" s="55">
        <v>5</v>
      </c>
    </row>
    <row r="196" spans="1:62">
      <c r="A196" s="55">
        <v>2014</v>
      </c>
      <c r="B196" s="55" t="s">
        <v>2299</v>
      </c>
      <c r="C196" s="55" t="s">
        <v>2300</v>
      </c>
      <c r="D196" s="55"/>
      <c r="E196" s="55"/>
      <c r="F196" s="55">
        <f t="shared" si="32"/>
        <v>10</v>
      </c>
      <c r="G196" s="55">
        <v>10</v>
      </c>
      <c r="H196" s="55"/>
      <c r="J196" s="55">
        <v>2015</v>
      </c>
      <c r="K196" s="55" t="s">
        <v>2301</v>
      </c>
      <c r="L196" s="55"/>
      <c r="M196" s="55"/>
      <c r="N196" s="55"/>
      <c r="O196" s="55">
        <f t="shared" si="30"/>
        <v>43</v>
      </c>
      <c r="P196" s="55">
        <v>24</v>
      </c>
      <c r="Q196" s="55">
        <v>19</v>
      </c>
      <c r="S196" s="55">
        <v>2016</v>
      </c>
      <c r="T196" s="55" t="s">
        <v>1818</v>
      </c>
      <c r="U196" s="55"/>
      <c r="V196" s="55"/>
      <c r="W196" s="55"/>
      <c r="X196" s="55">
        <f t="shared" si="34"/>
        <v>35</v>
      </c>
      <c r="Y196" s="55">
        <v>26</v>
      </c>
      <c r="Z196" s="55">
        <v>9</v>
      </c>
      <c r="AB196" s="55">
        <v>2017</v>
      </c>
      <c r="AC196" s="55" t="s">
        <v>1315</v>
      </c>
      <c r="AD196" s="55" t="s">
        <v>2302</v>
      </c>
      <c r="AE196" s="55"/>
      <c r="AF196" s="55"/>
      <c r="AG196" s="55">
        <f t="shared" si="35"/>
        <v>30</v>
      </c>
      <c r="AH196" s="55">
        <v>30</v>
      </c>
      <c r="AI196" s="55"/>
      <c r="AK196" s="55">
        <v>2018</v>
      </c>
      <c r="AL196" s="55" t="s">
        <v>300</v>
      </c>
      <c r="AM196" s="55" t="s">
        <v>2303</v>
      </c>
      <c r="AN196" s="55"/>
      <c r="AO196" s="55"/>
      <c r="AP196" s="55">
        <f t="shared" si="31"/>
        <v>11</v>
      </c>
      <c r="AQ196" s="55">
        <v>11</v>
      </c>
      <c r="AR196" s="55"/>
      <c r="AT196" s="55">
        <v>2019</v>
      </c>
      <c r="AU196" s="55" t="s">
        <v>2304</v>
      </c>
      <c r="AV196" s="55" t="s">
        <v>48</v>
      </c>
      <c r="AW196" s="55"/>
      <c r="AX196" s="55"/>
      <c r="AY196" s="55">
        <f t="shared" si="33"/>
        <v>70</v>
      </c>
      <c r="AZ196" s="55">
        <v>70</v>
      </c>
      <c r="BA196" s="55"/>
      <c r="BC196" s="55">
        <v>2020</v>
      </c>
      <c r="BD196" s="55" t="s">
        <v>2305</v>
      </c>
      <c r="BE196" s="55"/>
      <c r="BF196" s="55"/>
      <c r="BG196" s="55"/>
      <c r="BH196" s="55">
        <f t="shared" ref="BH196:BH232" si="36">SUM(BI196:BJ196)</f>
        <v>69</v>
      </c>
      <c r="BI196" s="55">
        <v>36</v>
      </c>
      <c r="BJ196" s="55">
        <v>33</v>
      </c>
    </row>
    <row r="197" spans="1:62">
      <c r="A197" s="55">
        <v>2014</v>
      </c>
      <c r="B197" s="55" t="s">
        <v>2306</v>
      </c>
      <c r="C197" s="55"/>
      <c r="D197" s="55"/>
      <c r="E197" s="55"/>
      <c r="F197" s="55">
        <f t="shared" si="32"/>
        <v>127</v>
      </c>
      <c r="G197" s="55">
        <v>70</v>
      </c>
      <c r="H197" s="55">
        <v>57</v>
      </c>
      <c r="J197" s="55">
        <v>2015</v>
      </c>
      <c r="K197" s="55" t="s">
        <v>1024</v>
      </c>
      <c r="L197" s="55"/>
      <c r="M197" s="55"/>
      <c r="N197" s="55"/>
      <c r="O197" s="55">
        <f t="shared" si="30"/>
        <v>13</v>
      </c>
      <c r="P197" s="55">
        <v>8</v>
      </c>
      <c r="Q197" s="55">
        <v>5</v>
      </c>
      <c r="S197" s="55">
        <v>2016</v>
      </c>
      <c r="T197" s="55" t="s">
        <v>2307</v>
      </c>
      <c r="U197" s="55"/>
      <c r="V197" s="55"/>
      <c r="W197" s="55"/>
      <c r="X197" s="55">
        <f t="shared" si="34"/>
        <v>35</v>
      </c>
      <c r="Y197" s="55">
        <v>17</v>
      </c>
      <c r="Z197" s="55">
        <v>18</v>
      </c>
      <c r="AB197" s="55">
        <v>2017</v>
      </c>
      <c r="AC197" s="55" t="s">
        <v>2308</v>
      </c>
      <c r="AD197" s="55"/>
      <c r="AE197" s="55"/>
      <c r="AF197" s="55"/>
      <c r="AG197" s="55">
        <f t="shared" si="35"/>
        <v>58</v>
      </c>
      <c r="AH197" s="55">
        <v>38</v>
      </c>
      <c r="AI197" s="55">
        <v>20</v>
      </c>
      <c r="AK197" s="55">
        <v>2018</v>
      </c>
      <c r="AL197" s="55" t="s">
        <v>2309</v>
      </c>
      <c r="AM197" s="55" t="s">
        <v>292</v>
      </c>
      <c r="AN197" s="55"/>
      <c r="AO197" s="55"/>
      <c r="AP197" s="55">
        <f t="shared" si="31"/>
        <v>16</v>
      </c>
      <c r="AQ197" s="55">
        <v>16</v>
      </c>
      <c r="AR197" s="55"/>
      <c r="AT197" s="55">
        <v>2019</v>
      </c>
      <c r="AU197" s="55" t="s">
        <v>2310</v>
      </c>
      <c r="AV197" s="55"/>
      <c r="AW197" s="55"/>
      <c r="AX197" s="55"/>
      <c r="AY197" s="55">
        <f t="shared" si="33"/>
        <v>48</v>
      </c>
      <c r="AZ197" s="55">
        <v>32</v>
      </c>
      <c r="BA197" s="55">
        <v>16</v>
      </c>
      <c r="BC197" s="55">
        <v>2020</v>
      </c>
      <c r="BD197" s="55" t="s">
        <v>322</v>
      </c>
      <c r="BE197" s="55"/>
      <c r="BF197" s="55"/>
      <c r="BG197" s="55"/>
      <c r="BH197" s="55">
        <f t="shared" si="36"/>
        <v>43</v>
      </c>
      <c r="BI197" s="55">
        <v>24</v>
      </c>
      <c r="BJ197" s="55">
        <v>19</v>
      </c>
    </row>
    <row r="198" spans="1:62">
      <c r="A198" s="55">
        <v>2014</v>
      </c>
      <c r="B198" s="55" t="s">
        <v>2311</v>
      </c>
      <c r="C198" s="55"/>
      <c r="D198" s="55"/>
      <c r="E198" s="55"/>
      <c r="F198" s="55">
        <f t="shared" si="32"/>
        <v>23</v>
      </c>
      <c r="G198" s="55">
        <v>17</v>
      </c>
      <c r="H198" s="55">
        <v>6</v>
      </c>
      <c r="J198" s="55">
        <v>2015</v>
      </c>
      <c r="K198" s="55" t="s">
        <v>2312</v>
      </c>
      <c r="L198" s="55" t="s">
        <v>257</v>
      </c>
      <c r="M198" s="55"/>
      <c r="N198" s="55"/>
      <c r="O198" s="55">
        <f t="shared" si="30"/>
        <v>12</v>
      </c>
      <c r="P198" s="55">
        <v>12</v>
      </c>
      <c r="Q198" s="55"/>
      <c r="S198" s="55">
        <v>2016</v>
      </c>
      <c r="T198" s="55" t="s">
        <v>2313</v>
      </c>
      <c r="U198" s="55"/>
      <c r="V198" s="55"/>
      <c r="W198" s="55"/>
      <c r="X198" s="55">
        <f t="shared" si="34"/>
        <v>147</v>
      </c>
      <c r="Y198" s="55">
        <v>48</v>
      </c>
      <c r="Z198" s="55">
        <v>99</v>
      </c>
      <c r="AB198" s="55">
        <v>2017</v>
      </c>
      <c r="AC198" s="55" t="s">
        <v>1458</v>
      </c>
      <c r="AD198" s="55"/>
      <c r="AE198" s="55"/>
      <c r="AF198" s="55"/>
      <c r="AG198" s="55">
        <f t="shared" si="35"/>
        <v>10</v>
      </c>
      <c r="AH198" s="55">
        <v>5</v>
      </c>
      <c r="AI198" s="55">
        <v>5</v>
      </c>
      <c r="AK198" s="12">
        <v>2018</v>
      </c>
      <c r="AL198" s="12" t="s">
        <v>946</v>
      </c>
      <c r="AM198" s="12" t="s">
        <v>2314</v>
      </c>
      <c r="AN198" s="12" t="s">
        <v>914</v>
      </c>
      <c r="AO198" s="12"/>
      <c r="AP198" s="12">
        <f t="shared" si="31"/>
        <v>15</v>
      </c>
      <c r="AQ198" s="12">
        <v>15</v>
      </c>
      <c r="AR198" s="12"/>
      <c r="AS198" s="49"/>
      <c r="AT198" s="55">
        <v>2019</v>
      </c>
      <c r="AU198" s="55" t="s">
        <v>2315</v>
      </c>
      <c r="AV198" s="55"/>
      <c r="AW198" s="55"/>
      <c r="AX198" s="55"/>
      <c r="AY198" s="55">
        <f t="shared" si="33"/>
        <v>22</v>
      </c>
      <c r="AZ198" s="55">
        <v>10</v>
      </c>
      <c r="BA198" s="55">
        <v>12</v>
      </c>
      <c r="BC198" s="55">
        <v>2020</v>
      </c>
      <c r="BD198" s="55" t="s">
        <v>1678</v>
      </c>
      <c r="BE198" s="55"/>
      <c r="BF198" s="55"/>
      <c r="BG198" s="55"/>
      <c r="BH198" s="55">
        <f t="shared" si="36"/>
        <v>230</v>
      </c>
      <c r="BI198" s="55">
        <v>110</v>
      </c>
      <c r="BJ198" s="55">
        <v>120</v>
      </c>
    </row>
    <row r="199" spans="1:62">
      <c r="A199" s="55">
        <v>2014</v>
      </c>
      <c r="B199" s="55" t="s">
        <v>2316</v>
      </c>
      <c r="C199" s="55"/>
      <c r="D199" s="55"/>
      <c r="E199" s="55"/>
      <c r="F199" s="55">
        <f t="shared" si="32"/>
        <v>34</v>
      </c>
      <c r="G199" s="55">
        <v>27</v>
      </c>
      <c r="H199" s="55">
        <v>7</v>
      </c>
      <c r="J199" s="55">
        <v>2015</v>
      </c>
      <c r="K199" s="55" t="s">
        <v>2317</v>
      </c>
      <c r="L199" s="55"/>
      <c r="M199" s="55"/>
      <c r="N199" s="55"/>
      <c r="O199" s="55">
        <f t="shared" si="30"/>
        <v>892</v>
      </c>
      <c r="P199" s="55">
        <v>218</v>
      </c>
      <c r="Q199" s="55">
        <v>674</v>
      </c>
      <c r="S199" s="55">
        <v>2016</v>
      </c>
      <c r="T199" s="55" t="s">
        <v>2318</v>
      </c>
      <c r="U199" s="55" t="s">
        <v>2319</v>
      </c>
      <c r="V199" s="55"/>
      <c r="W199" s="55"/>
      <c r="X199" s="55">
        <f t="shared" si="34"/>
        <v>21</v>
      </c>
      <c r="Y199" s="55"/>
      <c r="Z199" s="55">
        <v>21</v>
      </c>
      <c r="AB199" s="55">
        <v>2017</v>
      </c>
      <c r="AC199" s="55" t="s">
        <v>2320</v>
      </c>
      <c r="AD199" s="55"/>
      <c r="AE199" s="55"/>
      <c r="AF199" s="55"/>
      <c r="AG199" s="55">
        <f t="shared" si="35"/>
        <v>38</v>
      </c>
      <c r="AH199" s="55">
        <v>33</v>
      </c>
      <c r="AI199" s="55">
        <v>5</v>
      </c>
      <c r="AK199" s="55">
        <v>2018</v>
      </c>
      <c r="AL199" s="55" t="s">
        <v>2321</v>
      </c>
      <c r="AM199" s="55" t="s">
        <v>292</v>
      </c>
      <c r="AN199" s="55"/>
      <c r="AO199" s="55"/>
      <c r="AP199" s="55">
        <f t="shared" si="31"/>
        <v>8</v>
      </c>
      <c r="AQ199" s="55">
        <v>8</v>
      </c>
      <c r="AR199" s="55"/>
      <c r="AT199" s="55">
        <v>2019</v>
      </c>
      <c r="AU199" s="55" t="s">
        <v>2322</v>
      </c>
      <c r="AV199" s="55"/>
      <c r="AW199" s="55"/>
      <c r="AX199" s="55"/>
      <c r="AY199" s="55">
        <f t="shared" si="33"/>
        <v>97</v>
      </c>
      <c r="AZ199" s="55">
        <v>56</v>
      </c>
      <c r="BA199" s="55">
        <v>41</v>
      </c>
      <c r="BC199" s="55">
        <v>2020</v>
      </c>
      <c r="BD199" s="55" t="s">
        <v>2323</v>
      </c>
      <c r="BE199" s="55"/>
      <c r="BF199" s="55"/>
      <c r="BG199" s="55"/>
      <c r="BH199" s="55">
        <f t="shared" si="36"/>
        <v>53</v>
      </c>
      <c r="BI199" s="55">
        <v>12</v>
      </c>
      <c r="BJ199" s="55">
        <v>41</v>
      </c>
    </row>
    <row r="200" spans="1:62">
      <c r="A200" s="55">
        <v>2014</v>
      </c>
      <c r="B200" s="55" t="s">
        <v>2324</v>
      </c>
      <c r="C200" s="55"/>
      <c r="D200" s="55"/>
      <c r="E200" s="55"/>
      <c r="F200" s="55">
        <f t="shared" si="32"/>
        <v>60</v>
      </c>
      <c r="G200" s="55">
        <v>32</v>
      </c>
      <c r="H200" s="55">
        <v>28</v>
      </c>
      <c r="J200" s="55">
        <v>2015</v>
      </c>
      <c r="K200" s="55" t="s">
        <v>2325</v>
      </c>
      <c r="L200" s="55" t="s">
        <v>187</v>
      </c>
      <c r="M200" s="55"/>
      <c r="N200" s="55"/>
      <c r="O200" s="55">
        <f t="shared" si="30"/>
        <v>9</v>
      </c>
      <c r="P200" s="55">
        <v>9</v>
      </c>
      <c r="Q200" s="55"/>
      <c r="S200" s="55">
        <v>2016</v>
      </c>
      <c r="T200" s="55" t="s">
        <v>2326</v>
      </c>
      <c r="U200" s="55"/>
      <c r="V200" s="55"/>
      <c r="W200" s="55"/>
      <c r="X200" s="55">
        <f t="shared" si="34"/>
        <v>81</v>
      </c>
      <c r="Y200" s="55">
        <v>40</v>
      </c>
      <c r="Z200" s="55">
        <v>41</v>
      </c>
      <c r="AB200" s="55">
        <v>2017</v>
      </c>
      <c r="AC200" s="55" t="s">
        <v>2327</v>
      </c>
      <c r="AD200" s="55"/>
      <c r="AE200" s="55"/>
      <c r="AF200" s="55"/>
      <c r="AG200" s="55">
        <f t="shared" si="35"/>
        <v>633</v>
      </c>
      <c r="AH200" s="55">
        <v>313</v>
      </c>
      <c r="AI200" s="55">
        <v>320</v>
      </c>
      <c r="AK200" s="55">
        <v>2018</v>
      </c>
      <c r="AL200" s="55" t="s">
        <v>2328</v>
      </c>
      <c r="AM200" s="55"/>
      <c r="AN200" s="55"/>
      <c r="AO200" s="55"/>
      <c r="AP200" s="55">
        <f t="shared" si="31"/>
        <v>827</v>
      </c>
      <c r="AQ200" s="55">
        <v>216</v>
      </c>
      <c r="AR200" s="55">
        <v>611</v>
      </c>
      <c r="AT200" s="55">
        <v>2019</v>
      </c>
      <c r="AU200" s="55" t="s">
        <v>443</v>
      </c>
      <c r="AV200" s="55"/>
      <c r="AW200" s="55"/>
      <c r="AX200" s="55"/>
      <c r="AY200" s="55">
        <f t="shared" si="33"/>
        <v>670</v>
      </c>
      <c r="AZ200" s="55">
        <v>234</v>
      </c>
      <c r="BA200" s="55">
        <v>436</v>
      </c>
      <c r="BC200" s="55">
        <v>2020</v>
      </c>
      <c r="BD200" s="55" t="s">
        <v>2329</v>
      </c>
      <c r="BE200" s="55"/>
      <c r="BF200" s="55"/>
      <c r="BG200" s="55"/>
      <c r="BH200" s="55">
        <f t="shared" si="36"/>
        <v>656</v>
      </c>
      <c r="BI200" s="55">
        <v>589</v>
      </c>
      <c r="BJ200" s="55">
        <v>67</v>
      </c>
    </row>
    <row r="201" spans="1:62">
      <c r="A201" s="55">
        <v>2014</v>
      </c>
      <c r="B201" s="55" t="s">
        <v>2330</v>
      </c>
      <c r="C201" s="55"/>
      <c r="D201" s="55"/>
      <c r="E201" s="55"/>
      <c r="F201" s="55">
        <f t="shared" si="32"/>
        <v>20</v>
      </c>
      <c r="G201" s="55">
        <v>11</v>
      </c>
      <c r="H201" s="55">
        <v>9</v>
      </c>
      <c r="J201" s="55">
        <v>2015</v>
      </c>
      <c r="K201" s="55" t="s">
        <v>2331</v>
      </c>
      <c r="L201" s="55"/>
      <c r="M201" s="55"/>
      <c r="N201" s="55"/>
      <c r="O201" s="55">
        <f t="shared" si="30"/>
        <v>59</v>
      </c>
      <c r="P201" s="55">
        <v>21</v>
      </c>
      <c r="Q201" s="55">
        <v>38</v>
      </c>
      <c r="S201" s="55">
        <v>2016</v>
      </c>
      <c r="T201" s="55" t="s">
        <v>1207</v>
      </c>
      <c r="U201" s="55"/>
      <c r="V201" s="55"/>
      <c r="W201" s="55"/>
      <c r="X201" s="55">
        <f t="shared" si="34"/>
        <v>375</v>
      </c>
      <c r="Y201" s="55">
        <v>154</v>
      </c>
      <c r="Z201" s="55">
        <v>221</v>
      </c>
      <c r="AB201" s="55">
        <v>2017</v>
      </c>
      <c r="AC201" s="55" t="s">
        <v>2332</v>
      </c>
      <c r="AD201" s="55"/>
      <c r="AE201" s="55"/>
      <c r="AF201" s="55"/>
      <c r="AG201" s="55">
        <f t="shared" si="35"/>
        <v>113</v>
      </c>
      <c r="AH201" s="55">
        <v>74</v>
      </c>
      <c r="AI201" s="55">
        <v>39</v>
      </c>
      <c r="AK201" s="55">
        <v>2018</v>
      </c>
      <c r="AL201" s="55" t="s">
        <v>2333</v>
      </c>
      <c r="AM201" s="55"/>
      <c r="AN201" s="55"/>
      <c r="AO201" s="55"/>
      <c r="AP201" s="55">
        <f t="shared" si="31"/>
        <v>3649</v>
      </c>
      <c r="AQ201" s="55">
        <v>1569</v>
      </c>
      <c r="AR201" s="55">
        <v>2080</v>
      </c>
      <c r="AT201" s="55">
        <v>2019</v>
      </c>
      <c r="AU201" s="55" t="s">
        <v>2334</v>
      </c>
      <c r="AV201" s="55" t="s">
        <v>2335</v>
      </c>
      <c r="AW201" s="55"/>
      <c r="AX201" s="55"/>
      <c r="AY201" s="55">
        <f t="shared" si="33"/>
        <v>13</v>
      </c>
      <c r="AZ201" s="55">
        <v>13</v>
      </c>
      <c r="BA201" s="55"/>
      <c r="BC201" s="55">
        <v>2020</v>
      </c>
      <c r="BD201" s="55" t="s">
        <v>2336</v>
      </c>
      <c r="BE201" s="55"/>
      <c r="BF201" s="55"/>
      <c r="BG201" s="55"/>
      <c r="BH201" s="55">
        <f t="shared" si="36"/>
        <v>693</v>
      </c>
      <c r="BI201" s="55">
        <v>374</v>
      </c>
      <c r="BJ201" s="55">
        <v>319</v>
      </c>
    </row>
    <row r="202" spans="1:62">
      <c r="A202" s="55">
        <v>2014</v>
      </c>
      <c r="B202" s="55" t="s">
        <v>2337</v>
      </c>
      <c r="C202" s="55"/>
      <c r="D202" s="55"/>
      <c r="E202" s="55"/>
      <c r="F202" s="55">
        <f t="shared" si="32"/>
        <v>22</v>
      </c>
      <c r="G202" s="55">
        <v>11</v>
      </c>
      <c r="H202" s="55">
        <v>11</v>
      </c>
      <c r="J202" s="55">
        <v>2015</v>
      </c>
      <c r="K202" s="55" t="s">
        <v>935</v>
      </c>
      <c r="L202" s="55" t="s">
        <v>292</v>
      </c>
      <c r="M202" s="55"/>
      <c r="N202" s="55"/>
      <c r="O202" s="55">
        <f t="shared" si="30"/>
        <v>26</v>
      </c>
      <c r="P202" s="55">
        <v>26</v>
      </c>
      <c r="Q202" s="55"/>
      <c r="S202" s="55">
        <v>2016</v>
      </c>
      <c r="T202" s="55" t="s">
        <v>397</v>
      </c>
      <c r="U202" s="55" t="s">
        <v>2338</v>
      </c>
      <c r="V202" s="55"/>
      <c r="W202" s="55"/>
      <c r="X202" s="55">
        <f t="shared" si="34"/>
        <v>14</v>
      </c>
      <c r="Y202" s="55">
        <v>14</v>
      </c>
      <c r="Z202" s="55"/>
      <c r="AB202" s="55">
        <v>2017</v>
      </c>
      <c r="AC202" s="55" t="s">
        <v>2339</v>
      </c>
      <c r="AD202" s="55"/>
      <c r="AE202" s="55"/>
      <c r="AF202" s="55"/>
      <c r="AG202" s="55">
        <f t="shared" si="35"/>
        <v>2033</v>
      </c>
      <c r="AH202" s="55">
        <v>2018</v>
      </c>
      <c r="AI202" s="55">
        <v>15</v>
      </c>
      <c r="AK202" s="55">
        <v>2018</v>
      </c>
      <c r="AL202" s="55" t="s">
        <v>2340</v>
      </c>
      <c r="AM202" s="55"/>
      <c r="AN202" s="55"/>
      <c r="AO202" s="55"/>
      <c r="AP202" s="55">
        <f t="shared" si="31"/>
        <v>1421</v>
      </c>
      <c r="AQ202" s="55">
        <v>790</v>
      </c>
      <c r="AR202" s="55">
        <v>631</v>
      </c>
      <c r="AT202" s="55">
        <v>2019</v>
      </c>
      <c r="AU202" s="55" t="s">
        <v>868</v>
      </c>
      <c r="AV202" s="55"/>
      <c r="AW202" s="55"/>
      <c r="AX202" s="55"/>
      <c r="AY202" s="55">
        <f t="shared" si="33"/>
        <v>15</v>
      </c>
      <c r="AZ202" s="55">
        <v>13</v>
      </c>
      <c r="BA202" s="55">
        <v>2</v>
      </c>
      <c r="BC202" s="55">
        <v>2020</v>
      </c>
      <c r="BD202" s="55" t="s">
        <v>2341</v>
      </c>
      <c r="BE202" s="55"/>
      <c r="BF202" s="55"/>
      <c r="BG202" s="55"/>
      <c r="BH202" s="55">
        <f t="shared" si="36"/>
        <v>349</v>
      </c>
      <c r="BI202" s="55">
        <v>349</v>
      </c>
      <c r="BJ202" s="55"/>
    </row>
    <row r="203" spans="1:62">
      <c r="A203" s="55">
        <v>2014</v>
      </c>
      <c r="B203" s="55" t="s">
        <v>2342</v>
      </c>
      <c r="C203" s="55" t="s">
        <v>2343</v>
      </c>
      <c r="D203" s="55"/>
      <c r="E203" s="55"/>
      <c r="F203" s="55">
        <f t="shared" si="32"/>
        <v>6</v>
      </c>
      <c r="G203" s="55">
        <v>6</v>
      </c>
      <c r="H203" s="55"/>
      <c r="J203" s="55">
        <v>2015</v>
      </c>
      <c r="K203" s="55" t="s">
        <v>2344</v>
      </c>
      <c r="L203" s="55" t="s">
        <v>2345</v>
      </c>
      <c r="M203" s="55"/>
      <c r="N203" s="55"/>
      <c r="O203" s="55">
        <f t="shared" si="30"/>
        <v>28</v>
      </c>
      <c r="P203" s="55">
        <v>28</v>
      </c>
      <c r="Q203" s="55"/>
      <c r="S203" s="55">
        <v>2016</v>
      </c>
      <c r="T203" s="55" t="s">
        <v>2346</v>
      </c>
      <c r="U203" s="55"/>
      <c r="V203" s="55"/>
      <c r="W203" s="55"/>
      <c r="X203" s="55">
        <f t="shared" si="34"/>
        <v>41</v>
      </c>
      <c r="Y203" s="55">
        <v>20</v>
      </c>
      <c r="Z203" s="55">
        <v>21</v>
      </c>
      <c r="AB203" s="55">
        <v>2017</v>
      </c>
      <c r="AC203" s="55" t="s">
        <v>2347</v>
      </c>
      <c r="AD203" s="55"/>
      <c r="AE203" s="55"/>
      <c r="AF203" s="55"/>
      <c r="AG203" s="55">
        <f t="shared" si="35"/>
        <v>4168</v>
      </c>
      <c r="AH203" s="55">
        <v>2018</v>
      </c>
      <c r="AI203" s="55">
        <v>2150</v>
      </c>
      <c r="AK203" s="55">
        <v>2018</v>
      </c>
      <c r="AL203" s="55" t="s">
        <v>2348</v>
      </c>
      <c r="AM203" s="55"/>
      <c r="AN203" s="55"/>
      <c r="AO203" s="55"/>
      <c r="AP203" s="55">
        <f t="shared" si="31"/>
        <v>33</v>
      </c>
      <c r="AQ203" s="55">
        <v>19</v>
      </c>
      <c r="AR203" s="55">
        <v>14</v>
      </c>
      <c r="AT203" s="55">
        <v>2019</v>
      </c>
      <c r="AU203" s="55" t="s">
        <v>1458</v>
      </c>
      <c r="AV203" s="55"/>
      <c r="AW203" s="55"/>
      <c r="AX203" s="55"/>
      <c r="AY203" s="55">
        <f t="shared" si="33"/>
        <v>5217</v>
      </c>
      <c r="AZ203" s="55">
        <v>3050</v>
      </c>
      <c r="BA203" s="55">
        <v>2167</v>
      </c>
      <c r="BC203" s="55">
        <v>2020</v>
      </c>
      <c r="BD203" s="55" t="s">
        <v>2349</v>
      </c>
      <c r="BE203" s="55"/>
      <c r="BF203" s="55"/>
      <c r="BG203" s="55"/>
      <c r="BH203" s="55">
        <f t="shared" si="36"/>
        <v>165</v>
      </c>
      <c r="BI203" s="55">
        <v>79</v>
      </c>
      <c r="BJ203" s="55">
        <v>86</v>
      </c>
    </row>
    <row r="204" spans="1:62">
      <c r="A204" s="55">
        <v>2014</v>
      </c>
      <c r="B204" s="55" t="s">
        <v>2350</v>
      </c>
      <c r="C204" s="55" t="s">
        <v>2351</v>
      </c>
      <c r="D204" s="55"/>
      <c r="E204" s="55"/>
      <c r="F204" s="55">
        <f t="shared" si="32"/>
        <v>9</v>
      </c>
      <c r="G204" s="55">
        <v>9</v>
      </c>
      <c r="H204" s="55"/>
      <c r="J204" s="55">
        <v>2015</v>
      </c>
      <c r="K204" s="55" t="s">
        <v>2352</v>
      </c>
      <c r="L204" s="55" t="s">
        <v>2353</v>
      </c>
      <c r="M204" s="55"/>
      <c r="N204" s="55"/>
      <c r="O204" s="55">
        <f t="shared" si="30"/>
        <v>8</v>
      </c>
      <c r="P204" s="55">
        <v>8</v>
      </c>
      <c r="Q204" s="55"/>
      <c r="S204" s="55">
        <v>2016</v>
      </c>
      <c r="T204" s="55" t="s">
        <v>2354</v>
      </c>
      <c r="U204" s="55"/>
      <c r="V204" s="55"/>
      <c r="W204" s="55"/>
      <c r="X204" s="55">
        <f t="shared" si="34"/>
        <v>2400</v>
      </c>
      <c r="Y204" s="55">
        <v>1060</v>
      </c>
      <c r="Z204" s="55">
        <v>1340</v>
      </c>
      <c r="AB204" s="55">
        <v>2017</v>
      </c>
      <c r="AC204" s="55" t="s">
        <v>2355</v>
      </c>
      <c r="AD204" s="55"/>
      <c r="AE204" s="55"/>
      <c r="AF204" s="55"/>
      <c r="AG204" s="55">
        <f t="shared" si="35"/>
        <v>294</v>
      </c>
      <c r="AH204" s="55">
        <v>88</v>
      </c>
      <c r="AI204" s="55">
        <v>206</v>
      </c>
      <c r="AK204" s="55">
        <v>2018</v>
      </c>
      <c r="AL204" s="55" t="s">
        <v>2356</v>
      </c>
      <c r="AM204" s="55"/>
      <c r="AN204" s="55"/>
      <c r="AO204" s="55"/>
      <c r="AP204" s="55">
        <f t="shared" si="31"/>
        <v>2073</v>
      </c>
      <c r="AQ204" s="55">
        <f>SUM(AR204:AT204)</f>
        <v>2046</v>
      </c>
      <c r="AR204" s="55">
        <v>27</v>
      </c>
      <c r="AT204" s="55">
        <v>2019</v>
      </c>
      <c r="AU204" s="55" t="s">
        <v>223</v>
      </c>
      <c r="AV204" s="55"/>
      <c r="AW204" s="55"/>
      <c r="AX204" s="55"/>
      <c r="AY204" s="55">
        <f t="shared" si="33"/>
        <v>53</v>
      </c>
      <c r="AZ204" s="55">
        <v>16</v>
      </c>
      <c r="BA204" s="55">
        <v>37</v>
      </c>
      <c r="BC204" s="55">
        <v>2020</v>
      </c>
      <c r="BD204" s="55" t="s">
        <v>2357</v>
      </c>
      <c r="BE204" s="55"/>
      <c r="BF204" s="55"/>
      <c r="BG204" s="55"/>
      <c r="BH204" s="55">
        <f t="shared" si="36"/>
        <v>100</v>
      </c>
      <c r="BI204" s="55">
        <v>48</v>
      </c>
      <c r="BJ204" s="55">
        <v>52</v>
      </c>
    </row>
    <row r="205" spans="1:62">
      <c r="A205" s="55">
        <v>2014</v>
      </c>
      <c r="B205" s="55" t="s">
        <v>2358</v>
      </c>
      <c r="C205" s="55"/>
      <c r="D205" s="55"/>
      <c r="E205" s="55"/>
      <c r="F205" s="55">
        <f t="shared" si="32"/>
        <v>48</v>
      </c>
      <c r="G205" s="55">
        <v>20</v>
      </c>
      <c r="H205" s="55">
        <v>28</v>
      </c>
      <c r="J205" s="55">
        <v>2015</v>
      </c>
      <c r="K205" s="55" t="s">
        <v>2359</v>
      </c>
      <c r="L205" s="55"/>
      <c r="M205" s="55"/>
      <c r="N205" s="55"/>
      <c r="O205" s="55">
        <f t="shared" si="30"/>
        <v>20</v>
      </c>
      <c r="P205" s="55">
        <v>10</v>
      </c>
      <c r="Q205" s="55">
        <v>10</v>
      </c>
      <c r="S205" s="55">
        <v>2016</v>
      </c>
      <c r="T205" s="55" t="s">
        <v>2226</v>
      </c>
      <c r="U205" s="55" t="s">
        <v>2360</v>
      </c>
      <c r="V205" s="55"/>
      <c r="W205" s="55"/>
      <c r="X205" s="55">
        <f t="shared" si="34"/>
        <v>802</v>
      </c>
      <c r="Y205" s="55"/>
      <c r="Z205" s="55">
        <v>802</v>
      </c>
      <c r="AB205" s="55">
        <v>2017</v>
      </c>
      <c r="AC205" s="55" t="s">
        <v>2361</v>
      </c>
      <c r="AD205" s="55"/>
      <c r="AE205" s="55"/>
      <c r="AF205" s="55"/>
      <c r="AG205" s="55">
        <f t="shared" si="35"/>
        <v>1501</v>
      </c>
      <c r="AH205" s="55">
        <v>805</v>
      </c>
      <c r="AI205" s="55">
        <v>696</v>
      </c>
      <c r="AK205" s="55">
        <v>2018</v>
      </c>
      <c r="AL205" s="55" t="s">
        <v>2362</v>
      </c>
      <c r="AM205" s="55"/>
      <c r="AN205" s="55"/>
      <c r="AO205" s="55"/>
      <c r="AP205" s="55">
        <f t="shared" ref="AP205:AP215" si="37">SUM(AQ205:AR205)</f>
        <v>4355</v>
      </c>
      <c r="AQ205" s="55">
        <v>2173</v>
      </c>
      <c r="AR205" s="55">
        <v>2182</v>
      </c>
      <c r="AT205" s="55">
        <v>2019</v>
      </c>
      <c r="AU205" s="55" t="s">
        <v>2363</v>
      </c>
      <c r="AV205" s="55"/>
      <c r="AW205" s="55"/>
      <c r="AX205" s="55"/>
      <c r="AY205" s="55">
        <f t="shared" si="33"/>
        <v>82</v>
      </c>
      <c r="AZ205" s="55">
        <v>30</v>
      </c>
      <c r="BA205" s="55">
        <v>52</v>
      </c>
      <c r="BC205" s="55">
        <v>2020</v>
      </c>
      <c r="BD205" s="55" t="s">
        <v>357</v>
      </c>
      <c r="BE205" s="55"/>
      <c r="BF205" s="12" t="s">
        <v>914</v>
      </c>
      <c r="BG205" s="55"/>
      <c r="BH205" s="55">
        <f t="shared" si="36"/>
        <v>61</v>
      </c>
      <c r="BI205" s="55"/>
      <c r="BJ205" s="55">
        <v>61</v>
      </c>
    </row>
    <row r="206" spans="1:62">
      <c r="A206" s="55">
        <v>2014</v>
      </c>
      <c r="B206" s="55" t="s">
        <v>1385</v>
      </c>
      <c r="C206" s="55" t="s">
        <v>2364</v>
      </c>
      <c r="D206" s="55"/>
      <c r="E206" s="55"/>
      <c r="F206" s="55">
        <f t="shared" si="32"/>
        <v>30</v>
      </c>
      <c r="G206" s="55">
        <v>30</v>
      </c>
      <c r="H206" s="55"/>
      <c r="J206" s="55">
        <v>2015</v>
      </c>
      <c r="K206" s="55" t="s">
        <v>611</v>
      </c>
      <c r="L206" s="55" t="s">
        <v>2365</v>
      </c>
      <c r="M206" s="55"/>
      <c r="N206" s="55"/>
      <c r="O206" s="55">
        <f t="shared" si="30"/>
        <v>10</v>
      </c>
      <c r="P206" s="55">
        <v>10</v>
      </c>
      <c r="Q206" s="55"/>
      <c r="S206" s="12">
        <v>2016</v>
      </c>
      <c r="T206" s="12" t="s">
        <v>976</v>
      </c>
      <c r="U206" s="12" t="s">
        <v>2366</v>
      </c>
      <c r="V206" s="12" t="s">
        <v>914</v>
      </c>
      <c r="W206" s="12"/>
      <c r="X206" s="12">
        <f t="shared" si="34"/>
        <v>236</v>
      </c>
      <c r="Y206" s="12"/>
      <c r="Z206" s="12">
        <v>236</v>
      </c>
      <c r="AA206" s="49"/>
      <c r="AB206" s="55">
        <v>2017</v>
      </c>
      <c r="AC206" s="55" t="s">
        <v>2195</v>
      </c>
      <c r="AD206" s="55"/>
      <c r="AE206" s="55"/>
      <c r="AF206" s="55"/>
      <c r="AG206" s="55">
        <f t="shared" si="35"/>
        <v>100</v>
      </c>
      <c r="AH206" s="55">
        <v>65</v>
      </c>
      <c r="AI206" s="55">
        <v>35</v>
      </c>
      <c r="AK206" s="55">
        <v>2018</v>
      </c>
      <c r="AL206" s="55" t="s">
        <v>1692</v>
      </c>
      <c r="AM206" s="55"/>
      <c r="AN206" s="55"/>
      <c r="AO206" s="55"/>
      <c r="AP206" s="55">
        <f t="shared" si="37"/>
        <v>210461</v>
      </c>
      <c r="AQ206" s="55">
        <v>166053</v>
      </c>
      <c r="AR206" s="55">
        <v>44408</v>
      </c>
      <c r="AT206" s="55">
        <v>2019</v>
      </c>
      <c r="AU206" s="55" t="s">
        <v>2367</v>
      </c>
      <c r="AV206" s="55" t="s">
        <v>2368</v>
      </c>
      <c r="AW206" s="55"/>
      <c r="AX206" s="55"/>
      <c r="AY206" s="55">
        <f t="shared" si="33"/>
        <v>19</v>
      </c>
      <c r="AZ206" s="55">
        <v>19</v>
      </c>
      <c r="BA206" s="55"/>
      <c r="BC206" s="55">
        <v>2020</v>
      </c>
      <c r="BD206" s="55" t="s">
        <v>618</v>
      </c>
      <c r="BE206" s="55"/>
      <c r="BF206" s="55"/>
      <c r="BG206" s="55"/>
      <c r="BH206" s="55">
        <f t="shared" si="36"/>
        <v>13</v>
      </c>
      <c r="BI206" s="55">
        <v>13</v>
      </c>
      <c r="BJ206" s="55"/>
    </row>
    <row r="207" spans="1:62">
      <c r="A207" s="55">
        <v>2014</v>
      </c>
      <c r="B207" s="55" t="s">
        <v>1246</v>
      </c>
      <c r="C207" s="55"/>
      <c r="D207" s="55"/>
      <c r="E207" s="55"/>
      <c r="F207" s="55">
        <f t="shared" si="32"/>
        <v>34</v>
      </c>
      <c r="G207" s="55">
        <v>15</v>
      </c>
      <c r="H207" s="55">
        <v>19</v>
      </c>
      <c r="J207" s="55">
        <v>2015</v>
      </c>
      <c r="K207" s="55" t="s">
        <v>2369</v>
      </c>
      <c r="L207" s="55"/>
      <c r="M207" s="55"/>
      <c r="N207" s="55"/>
      <c r="O207" s="55">
        <f t="shared" si="30"/>
        <v>36</v>
      </c>
      <c r="P207" s="55">
        <v>29</v>
      </c>
      <c r="Q207" s="55">
        <v>7</v>
      </c>
      <c r="S207" s="55">
        <v>2016</v>
      </c>
      <c r="T207" s="55" t="s">
        <v>236</v>
      </c>
      <c r="U207" s="55"/>
      <c r="V207" s="55"/>
      <c r="W207" s="55"/>
      <c r="X207" s="55">
        <f t="shared" si="34"/>
        <v>29</v>
      </c>
      <c r="Y207" s="55">
        <v>22</v>
      </c>
      <c r="Z207" s="55">
        <v>7</v>
      </c>
      <c r="AB207" s="55">
        <v>2017</v>
      </c>
      <c r="AC207" s="55" t="s">
        <v>2370</v>
      </c>
      <c r="AD207" s="55"/>
      <c r="AE207" s="55"/>
      <c r="AF207" s="55"/>
      <c r="AG207" s="55">
        <f t="shared" si="35"/>
        <v>1537</v>
      </c>
      <c r="AH207" s="55">
        <v>768</v>
      </c>
      <c r="AI207" s="55">
        <v>769</v>
      </c>
      <c r="AK207" s="55">
        <v>2018</v>
      </c>
      <c r="AL207" s="55" t="s">
        <v>2371</v>
      </c>
      <c r="AM207" s="55"/>
      <c r="AN207" s="55"/>
      <c r="AO207" s="55"/>
      <c r="AP207" s="55">
        <f t="shared" si="37"/>
        <v>19</v>
      </c>
      <c r="AQ207" s="55">
        <v>9</v>
      </c>
      <c r="AR207" s="55">
        <v>10</v>
      </c>
      <c r="AT207" s="55">
        <v>2019</v>
      </c>
      <c r="AU207" s="55" t="s">
        <v>2372</v>
      </c>
      <c r="AV207" s="55"/>
      <c r="AW207" s="55"/>
      <c r="AX207" s="55"/>
      <c r="AY207" s="55">
        <f t="shared" si="33"/>
        <v>11</v>
      </c>
      <c r="AZ207" s="55">
        <v>9</v>
      </c>
      <c r="BA207" s="55">
        <v>2</v>
      </c>
      <c r="BC207" s="55">
        <v>2020</v>
      </c>
      <c r="BD207" s="55" t="s">
        <v>1180</v>
      </c>
      <c r="BE207" s="55"/>
      <c r="BF207" s="12" t="s">
        <v>914</v>
      </c>
      <c r="BG207" s="55"/>
      <c r="BH207" s="55">
        <f t="shared" si="36"/>
        <v>16</v>
      </c>
      <c r="BI207" s="55">
        <v>16</v>
      </c>
      <c r="BJ207" s="55"/>
    </row>
    <row r="208" spans="1:62">
      <c r="A208" s="55">
        <v>2014</v>
      </c>
      <c r="B208" s="55" t="s">
        <v>341</v>
      </c>
      <c r="C208" s="55" t="s">
        <v>2373</v>
      </c>
      <c r="D208" s="55"/>
      <c r="E208" s="55"/>
      <c r="F208" s="55">
        <f t="shared" si="32"/>
        <v>22</v>
      </c>
      <c r="G208" s="55">
        <v>22</v>
      </c>
      <c r="H208" s="55"/>
      <c r="J208" s="12">
        <v>2015</v>
      </c>
      <c r="K208" s="12" t="s">
        <v>2374</v>
      </c>
      <c r="L208" s="12" t="s">
        <v>2375</v>
      </c>
      <c r="M208" s="12" t="s">
        <v>914</v>
      </c>
      <c r="N208" s="12"/>
      <c r="O208" s="12">
        <f t="shared" si="30"/>
        <v>29</v>
      </c>
      <c r="P208" s="12"/>
      <c r="Q208" s="12">
        <v>29</v>
      </c>
      <c r="R208" s="49"/>
      <c r="S208" s="55">
        <v>2016</v>
      </c>
      <c r="T208" s="55" t="s">
        <v>2065</v>
      </c>
      <c r="U208" s="55" t="s">
        <v>2376</v>
      </c>
      <c r="V208" s="55"/>
      <c r="W208" s="55"/>
      <c r="X208" s="55">
        <f t="shared" si="34"/>
        <v>27</v>
      </c>
      <c r="Y208" s="55">
        <v>27</v>
      </c>
      <c r="Z208" s="55"/>
      <c r="AB208" s="55">
        <v>2017</v>
      </c>
      <c r="AC208" s="55" t="s">
        <v>1651</v>
      </c>
      <c r="AD208" s="55"/>
      <c r="AE208" s="55"/>
      <c r="AF208" s="55"/>
      <c r="AG208" s="55">
        <f t="shared" si="35"/>
        <v>34</v>
      </c>
      <c r="AH208" s="55">
        <v>16</v>
      </c>
      <c r="AI208" s="55">
        <v>18</v>
      </c>
      <c r="AK208" s="55">
        <v>2018</v>
      </c>
      <c r="AL208" s="55" t="s">
        <v>2377</v>
      </c>
      <c r="AM208" s="55" t="s">
        <v>603</v>
      </c>
      <c r="AN208" s="55"/>
      <c r="AO208" s="55"/>
      <c r="AP208" s="55">
        <f t="shared" si="37"/>
        <v>25</v>
      </c>
      <c r="AQ208" s="55">
        <v>25</v>
      </c>
      <c r="AR208" s="55"/>
      <c r="AT208" s="12">
        <v>2019</v>
      </c>
      <c r="AU208" s="12" t="s">
        <v>2378</v>
      </c>
      <c r="AV208" s="12" t="s">
        <v>2379</v>
      </c>
      <c r="AW208" s="12" t="s">
        <v>914</v>
      </c>
      <c r="AX208" s="12"/>
      <c r="AY208" s="12">
        <f t="shared" si="33"/>
        <v>5</v>
      </c>
      <c r="AZ208" s="12"/>
      <c r="BA208" s="12">
        <v>5</v>
      </c>
      <c r="BB208" s="49"/>
      <c r="BC208" s="55">
        <v>2020</v>
      </c>
      <c r="BD208" s="55" t="s">
        <v>2380</v>
      </c>
      <c r="BE208" s="55"/>
      <c r="BF208" s="55"/>
      <c r="BG208" s="55"/>
      <c r="BH208" s="55">
        <f t="shared" si="36"/>
        <v>19</v>
      </c>
      <c r="BI208" s="55">
        <v>19</v>
      </c>
      <c r="BJ208" s="55"/>
    </row>
    <row r="209" spans="1:62">
      <c r="A209" s="55">
        <v>2014</v>
      </c>
      <c r="B209" s="55" t="s">
        <v>2381</v>
      </c>
      <c r="C209" s="55"/>
      <c r="D209" s="55"/>
      <c r="E209" s="55"/>
      <c r="F209" s="55">
        <f t="shared" si="32"/>
        <v>9</v>
      </c>
      <c r="G209" s="55">
        <v>8</v>
      </c>
      <c r="H209" s="55">
        <v>1</v>
      </c>
      <c r="J209" s="55">
        <v>2015</v>
      </c>
      <c r="K209" s="55" t="s">
        <v>2324</v>
      </c>
      <c r="L209" s="55"/>
      <c r="M209" s="55"/>
      <c r="N209" s="55"/>
      <c r="O209" s="55">
        <f t="shared" si="30"/>
        <v>61</v>
      </c>
      <c r="P209" s="55">
        <v>28</v>
      </c>
      <c r="Q209" s="55">
        <v>33</v>
      </c>
      <c r="S209" s="55">
        <v>2016</v>
      </c>
      <c r="T209" s="55" t="s">
        <v>2382</v>
      </c>
      <c r="U209" s="55"/>
      <c r="V209" s="55"/>
      <c r="W209" s="55"/>
      <c r="X209" s="55">
        <f t="shared" si="34"/>
        <v>16</v>
      </c>
      <c r="Y209" s="55">
        <v>6</v>
      </c>
      <c r="Z209" s="55">
        <v>10</v>
      </c>
      <c r="AB209" s="55">
        <v>2017</v>
      </c>
      <c r="AC209" s="55" t="s">
        <v>2383</v>
      </c>
      <c r="AD209" s="55" t="s">
        <v>1845</v>
      </c>
      <c r="AE209" s="55"/>
      <c r="AF209" s="55"/>
      <c r="AG209" s="55">
        <f t="shared" si="35"/>
        <v>27</v>
      </c>
      <c r="AH209" s="55">
        <v>27</v>
      </c>
      <c r="AI209" s="55"/>
      <c r="AK209" s="55">
        <v>2018</v>
      </c>
      <c r="AL209" s="55" t="s">
        <v>324</v>
      </c>
      <c r="AM209" s="55" t="s">
        <v>2384</v>
      </c>
      <c r="AN209" s="55"/>
      <c r="AO209" s="55"/>
      <c r="AP209" s="55">
        <f t="shared" si="37"/>
        <v>10</v>
      </c>
      <c r="AQ209" s="55">
        <v>10</v>
      </c>
      <c r="AR209" s="55"/>
      <c r="AT209" s="55">
        <v>2019</v>
      </c>
      <c r="AU209" s="55" t="s">
        <v>2385</v>
      </c>
      <c r="AV209" s="55"/>
      <c r="AW209" s="55"/>
      <c r="AX209" s="55"/>
      <c r="AY209" s="55">
        <f t="shared" si="33"/>
        <v>40</v>
      </c>
      <c r="AZ209" s="55">
        <v>20</v>
      </c>
      <c r="BA209" s="55">
        <v>20</v>
      </c>
      <c r="BC209" s="55">
        <v>2020</v>
      </c>
      <c r="BD209" s="55" t="s">
        <v>2386</v>
      </c>
      <c r="BE209" s="55"/>
      <c r="BF209" s="55"/>
      <c r="BG209" s="55"/>
      <c r="BH209" s="55">
        <f t="shared" si="36"/>
        <v>34</v>
      </c>
      <c r="BI209" s="55">
        <v>22</v>
      </c>
      <c r="BJ209" s="55">
        <v>12</v>
      </c>
    </row>
    <row r="210" spans="1:62">
      <c r="A210" s="55">
        <v>2014</v>
      </c>
      <c r="B210" s="55" t="s">
        <v>489</v>
      </c>
      <c r="C210" s="55"/>
      <c r="D210" s="55"/>
      <c r="E210" s="55"/>
      <c r="F210" s="55">
        <f t="shared" si="32"/>
        <v>81</v>
      </c>
      <c r="G210" s="55">
        <v>42</v>
      </c>
      <c r="H210" s="55">
        <v>39</v>
      </c>
      <c r="J210" s="55">
        <v>2015</v>
      </c>
      <c r="K210" s="55" t="s">
        <v>2387</v>
      </c>
      <c r="L210" s="55"/>
      <c r="M210" s="55"/>
      <c r="N210" s="55"/>
      <c r="O210" s="55">
        <f t="shared" si="30"/>
        <v>20</v>
      </c>
      <c r="P210" s="55">
        <v>2</v>
      </c>
      <c r="Q210" s="55">
        <v>18</v>
      </c>
      <c r="S210" s="55">
        <v>2016</v>
      </c>
      <c r="T210" s="55" t="s">
        <v>2388</v>
      </c>
      <c r="U210" s="55" t="s">
        <v>2389</v>
      </c>
      <c r="V210" s="55"/>
      <c r="W210" s="55"/>
      <c r="X210" s="55">
        <f t="shared" si="34"/>
        <v>10</v>
      </c>
      <c r="Y210" s="55">
        <v>10</v>
      </c>
      <c r="Z210" s="55"/>
      <c r="AB210" s="55">
        <v>2017</v>
      </c>
      <c r="AC210" s="55" t="s">
        <v>2390</v>
      </c>
      <c r="AD210" s="55"/>
      <c r="AE210" s="55"/>
      <c r="AF210" s="55"/>
      <c r="AG210" s="55">
        <f t="shared" si="35"/>
        <v>117</v>
      </c>
      <c r="AH210" s="55">
        <v>63</v>
      </c>
      <c r="AI210" s="55">
        <v>54</v>
      </c>
      <c r="AK210" s="55">
        <v>2018</v>
      </c>
      <c r="AL210" s="55" t="s">
        <v>2391</v>
      </c>
      <c r="AM210" s="55"/>
      <c r="AN210" s="55"/>
      <c r="AO210" s="55"/>
      <c r="AP210" s="55">
        <f t="shared" si="37"/>
        <v>2497</v>
      </c>
      <c r="AQ210" s="55">
        <f>SUM(AR210:AT210)</f>
        <v>2258</v>
      </c>
      <c r="AR210" s="55">
        <v>239</v>
      </c>
      <c r="AT210" s="55">
        <v>2019</v>
      </c>
      <c r="AU210" s="55" t="s">
        <v>2392</v>
      </c>
      <c r="AV210" s="55"/>
      <c r="AW210" s="55"/>
      <c r="AX210" s="55"/>
      <c r="AY210" s="55">
        <f t="shared" si="33"/>
        <v>38</v>
      </c>
      <c r="AZ210" s="55">
        <v>19</v>
      </c>
      <c r="BA210" s="55">
        <v>19</v>
      </c>
      <c r="BC210" s="55">
        <v>2020</v>
      </c>
      <c r="BD210" s="55" t="s">
        <v>2393</v>
      </c>
      <c r="BE210" s="55"/>
      <c r="BF210" s="55"/>
      <c r="BG210" s="55"/>
      <c r="BH210" s="55">
        <f t="shared" si="36"/>
        <v>25243</v>
      </c>
      <c r="BI210" s="55">
        <v>18675</v>
      </c>
      <c r="BJ210" s="55">
        <v>6568</v>
      </c>
    </row>
    <row r="211" spans="1:62">
      <c r="A211" s="55">
        <v>2014</v>
      </c>
      <c r="B211" s="55" t="s">
        <v>2394</v>
      </c>
      <c r="C211" s="55"/>
      <c r="D211" s="55"/>
      <c r="E211" s="55"/>
      <c r="F211" s="55">
        <f t="shared" si="32"/>
        <v>213</v>
      </c>
      <c r="G211" s="55"/>
      <c r="H211" s="55">
        <v>213</v>
      </c>
      <c r="J211" s="55">
        <v>2015</v>
      </c>
      <c r="K211" s="55" t="s">
        <v>2395</v>
      </c>
      <c r="L211" s="55"/>
      <c r="M211" s="55"/>
      <c r="N211" s="55"/>
      <c r="O211" s="55">
        <f t="shared" si="30"/>
        <v>54</v>
      </c>
      <c r="P211" s="55">
        <v>32</v>
      </c>
      <c r="Q211" s="55">
        <v>22</v>
      </c>
      <c r="S211" s="55">
        <v>2016</v>
      </c>
      <c r="T211" s="55" t="s">
        <v>2396</v>
      </c>
      <c r="U211" s="55"/>
      <c r="V211" s="55"/>
      <c r="W211" s="55"/>
      <c r="X211" s="55">
        <f t="shared" si="34"/>
        <v>9</v>
      </c>
      <c r="Y211" s="55">
        <v>2</v>
      </c>
      <c r="Z211" s="55">
        <v>7</v>
      </c>
      <c r="AB211" s="55">
        <v>2017</v>
      </c>
      <c r="AC211" s="55" t="s">
        <v>2397</v>
      </c>
      <c r="AD211" s="55" t="s">
        <v>2398</v>
      </c>
      <c r="AE211" s="55"/>
      <c r="AF211" s="55"/>
      <c r="AG211" s="55">
        <f t="shared" si="35"/>
        <v>218</v>
      </c>
      <c r="AH211" s="55"/>
      <c r="AI211" s="55">
        <v>218</v>
      </c>
      <c r="AK211" s="12">
        <v>2018</v>
      </c>
      <c r="AL211" s="12" t="s">
        <v>2399</v>
      </c>
      <c r="AM211" s="12" t="s">
        <v>2400</v>
      </c>
      <c r="AN211" s="12" t="s">
        <v>914</v>
      </c>
      <c r="AO211" s="12"/>
      <c r="AP211" s="12">
        <f t="shared" si="37"/>
        <v>93</v>
      </c>
      <c r="AQ211" s="12">
        <v>93</v>
      </c>
      <c r="AR211" s="12"/>
      <c r="AS211" s="49"/>
      <c r="AT211" s="55">
        <v>2019</v>
      </c>
      <c r="AU211" s="55" t="s">
        <v>2401</v>
      </c>
      <c r="AV211" s="55"/>
      <c r="AW211" s="55"/>
      <c r="AX211" s="55"/>
      <c r="AY211" s="55">
        <f t="shared" si="33"/>
        <v>1699</v>
      </c>
      <c r="AZ211" s="55">
        <v>765</v>
      </c>
      <c r="BA211" s="55">
        <v>934</v>
      </c>
      <c r="BC211" s="55">
        <v>2020</v>
      </c>
      <c r="BD211" s="55" t="s">
        <v>2402</v>
      </c>
      <c r="BE211" s="55"/>
      <c r="BF211" s="55"/>
      <c r="BG211" s="55"/>
      <c r="BH211" s="55">
        <f t="shared" si="36"/>
        <v>11</v>
      </c>
      <c r="BI211" s="55">
        <v>8</v>
      </c>
      <c r="BJ211" s="55">
        <v>3</v>
      </c>
    </row>
    <row r="212" spans="1:62">
      <c r="A212" s="55">
        <v>2014</v>
      </c>
      <c r="B212" s="55" t="s">
        <v>1974</v>
      </c>
      <c r="C212" s="55"/>
      <c r="D212" s="55"/>
      <c r="E212" s="55"/>
      <c r="F212" s="55">
        <f t="shared" si="32"/>
        <v>112</v>
      </c>
      <c r="G212" s="55">
        <v>112</v>
      </c>
      <c r="H212" s="55"/>
      <c r="J212" s="55">
        <v>2015</v>
      </c>
      <c r="K212" s="55" t="s">
        <v>2403</v>
      </c>
      <c r="L212" s="55"/>
      <c r="M212" s="55"/>
      <c r="N212" s="55"/>
      <c r="O212" s="55">
        <f t="shared" si="30"/>
        <v>10</v>
      </c>
      <c r="P212" s="55">
        <v>5</v>
      </c>
      <c r="Q212" s="55">
        <v>5</v>
      </c>
      <c r="S212" s="55">
        <v>2016</v>
      </c>
      <c r="T212" s="55" t="s">
        <v>629</v>
      </c>
      <c r="U212" s="55" t="s">
        <v>348</v>
      </c>
      <c r="V212" s="55"/>
      <c r="W212" s="55"/>
      <c r="X212" s="55">
        <f t="shared" si="34"/>
        <v>7</v>
      </c>
      <c r="Y212" s="55">
        <v>7</v>
      </c>
      <c r="Z212" s="55"/>
      <c r="AB212" s="55">
        <v>2017</v>
      </c>
      <c r="AC212" s="55" t="s">
        <v>2404</v>
      </c>
      <c r="AD212" s="55" t="s">
        <v>1320</v>
      </c>
      <c r="AE212" s="55"/>
      <c r="AF212" s="55"/>
      <c r="AG212" s="55">
        <f t="shared" si="35"/>
        <v>10</v>
      </c>
      <c r="AH212" s="55">
        <v>10</v>
      </c>
      <c r="AI212" s="55"/>
      <c r="AK212" s="55">
        <v>2018</v>
      </c>
      <c r="AL212" s="55" t="s">
        <v>2405</v>
      </c>
      <c r="AM212" s="55"/>
      <c r="AN212" s="55"/>
      <c r="AO212" s="55"/>
      <c r="AP212" s="55">
        <f t="shared" si="37"/>
        <v>1180</v>
      </c>
      <c r="AQ212" s="55">
        <v>834</v>
      </c>
      <c r="AR212" s="55">
        <v>346</v>
      </c>
      <c r="AT212" s="55">
        <v>2019</v>
      </c>
      <c r="AU212" s="55" t="s">
        <v>2406</v>
      </c>
      <c r="AV212" s="55" t="s">
        <v>1211</v>
      </c>
      <c r="AW212" s="55"/>
      <c r="AX212" s="55"/>
      <c r="AY212" s="55">
        <f t="shared" si="33"/>
        <v>15</v>
      </c>
      <c r="AZ212" s="55">
        <v>15</v>
      </c>
      <c r="BA212" s="55"/>
      <c r="BC212" s="55">
        <v>2020</v>
      </c>
      <c r="BD212" s="55" t="s">
        <v>2407</v>
      </c>
      <c r="BE212" s="55"/>
      <c r="BF212" s="55"/>
      <c r="BG212" s="55"/>
      <c r="BH212" s="55">
        <f t="shared" si="36"/>
        <v>92</v>
      </c>
      <c r="BI212" s="55">
        <v>62</v>
      </c>
      <c r="BJ212" s="55">
        <v>30</v>
      </c>
    </row>
    <row r="213" spans="1:62" ht="17" thickBot="1">
      <c r="A213" s="55">
        <v>2014</v>
      </c>
      <c r="B213" s="55" t="s">
        <v>1284</v>
      </c>
      <c r="C213" s="55"/>
      <c r="D213" s="55"/>
      <c r="E213" s="55"/>
      <c r="F213" s="55">
        <f t="shared" si="32"/>
        <v>253</v>
      </c>
      <c r="G213" s="55">
        <v>249</v>
      </c>
      <c r="H213" s="55">
        <v>4</v>
      </c>
      <c r="J213" s="12">
        <v>2015</v>
      </c>
      <c r="K213" s="12" t="s">
        <v>2408</v>
      </c>
      <c r="L213" s="12" t="s">
        <v>2409</v>
      </c>
      <c r="M213" s="12" t="s">
        <v>914</v>
      </c>
      <c r="N213" s="12"/>
      <c r="O213" s="12">
        <f t="shared" si="30"/>
        <v>23</v>
      </c>
      <c r="P213" s="12">
        <v>23</v>
      </c>
      <c r="Q213" s="12"/>
      <c r="R213" s="49"/>
      <c r="S213" s="55">
        <v>2016</v>
      </c>
      <c r="T213" s="55" t="s">
        <v>1582</v>
      </c>
      <c r="U213" s="55" t="s">
        <v>2410</v>
      </c>
      <c r="V213" s="55"/>
      <c r="W213" s="55"/>
      <c r="X213" s="55">
        <f t="shared" si="34"/>
        <v>24</v>
      </c>
      <c r="Y213" s="55">
        <v>24</v>
      </c>
      <c r="Z213" s="55"/>
      <c r="AB213" s="55">
        <v>2017</v>
      </c>
      <c r="AC213" s="55" t="s">
        <v>2411</v>
      </c>
      <c r="AD213" s="55"/>
      <c r="AE213" s="55"/>
      <c r="AF213" s="55"/>
      <c r="AG213" s="55">
        <f t="shared" si="35"/>
        <v>8</v>
      </c>
      <c r="AH213" s="55">
        <v>4</v>
      </c>
      <c r="AI213" s="55">
        <v>4</v>
      </c>
      <c r="AK213" s="55">
        <v>2018</v>
      </c>
      <c r="AL213" s="55" t="s">
        <v>2412</v>
      </c>
      <c r="AM213" s="55"/>
      <c r="AN213" s="55"/>
      <c r="AO213" s="55"/>
      <c r="AP213" s="55">
        <f t="shared" si="37"/>
        <v>59</v>
      </c>
      <c r="AQ213" s="55">
        <v>31</v>
      </c>
      <c r="AR213" s="55">
        <v>28</v>
      </c>
      <c r="AT213" s="55">
        <v>2019</v>
      </c>
      <c r="AU213" s="55" t="s">
        <v>1207</v>
      </c>
      <c r="AV213" s="55" t="s">
        <v>1670</v>
      </c>
      <c r="AW213" s="55"/>
      <c r="AX213" s="55"/>
      <c r="AY213" s="55">
        <f t="shared" si="33"/>
        <v>21</v>
      </c>
      <c r="AZ213" s="55">
        <v>21</v>
      </c>
      <c r="BA213" s="55"/>
      <c r="BC213" s="55">
        <v>2020</v>
      </c>
      <c r="BD213" s="55" t="s">
        <v>2413</v>
      </c>
      <c r="BE213" s="55"/>
      <c r="BF213" s="55"/>
      <c r="BG213" s="55"/>
      <c r="BH213" s="56">
        <f t="shared" si="36"/>
        <v>26727</v>
      </c>
      <c r="BI213" s="56">
        <v>12989</v>
      </c>
      <c r="BJ213" s="56">
        <v>13738</v>
      </c>
    </row>
    <row r="214" spans="1:62" ht="17" thickTop="1">
      <c r="A214" s="55">
        <v>2014</v>
      </c>
      <c r="B214" s="55" t="s">
        <v>2350</v>
      </c>
      <c r="C214" s="55"/>
      <c r="D214" s="55"/>
      <c r="E214" s="55"/>
      <c r="F214" s="55">
        <f t="shared" si="32"/>
        <v>16</v>
      </c>
      <c r="G214" s="55">
        <v>10</v>
      </c>
      <c r="H214" s="55">
        <v>6</v>
      </c>
      <c r="J214" s="55">
        <v>2015</v>
      </c>
      <c r="K214" s="55" t="s">
        <v>2414</v>
      </c>
      <c r="L214" s="55"/>
      <c r="M214" s="55"/>
      <c r="N214" s="55"/>
      <c r="O214" s="55">
        <f t="shared" si="30"/>
        <v>3549</v>
      </c>
      <c r="P214" s="55">
        <v>1515</v>
      </c>
      <c r="Q214" s="55">
        <v>2034</v>
      </c>
      <c r="S214" s="55">
        <v>2016</v>
      </c>
      <c r="T214" s="55" t="s">
        <v>2415</v>
      </c>
      <c r="U214" s="55" t="s">
        <v>2416</v>
      </c>
      <c r="V214" s="55"/>
      <c r="W214" s="55"/>
      <c r="X214" s="55">
        <f t="shared" si="34"/>
        <v>22</v>
      </c>
      <c r="Y214" s="55">
        <v>22</v>
      </c>
      <c r="Z214" s="55"/>
      <c r="AB214" s="55">
        <v>2017</v>
      </c>
      <c r="AC214" s="55" t="s">
        <v>1521</v>
      </c>
      <c r="AD214" s="55"/>
      <c r="AE214" s="55"/>
      <c r="AF214" s="55"/>
      <c r="AG214" s="55">
        <f t="shared" si="35"/>
        <v>11</v>
      </c>
      <c r="AH214" s="55">
        <v>3</v>
      </c>
      <c r="AI214" s="55">
        <v>8</v>
      </c>
      <c r="AK214" s="55">
        <v>2018</v>
      </c>
      <c r="AL214" s="55" t="s">
        <v>2417</v>
      </c>
      <c r="AM214" s="55"/>
      <c r="AN214" s="55"/>
      <c r="AO214" s="55"/>
      <c r="AP214" s="55">
        <f t="shared" si="37"/>
        <v>1391</v>
      </c>
      <c r="AQ214" s="55">
        <v>655</v>
      </c>
      <c r="AR214" s="55">
        <v>736</v>
      </c>
      <c r="AT214" s="55">
        <v>2019</v>
      </c>
      <c r="AU214" s="55" t="s">
        <v>2418</v>
      </c>
      <c r="AV214" s="55"/>
      <c r="AW214" s="55"/>
      <c r="AX214" s="55"/>
      <c r="AY214" s="55">
        <f t="shared" si="33"/>
        <v>38</v>
      </c>
      <c r="AZ214" s="55">
        <v>12</v>
      </c>
      <c r="BA214" s="55">
        <v>26</v>
      </c>
      <c r="BH214" s="52">
        <f>SUM(BH2:BH213)</f>
        <v>120101</v>
      </c>
      <c r="BI214" s="52">
        <f>SUM(BI2:BI213)</f>
        <v>68527</v>
      </c>
      <c r="BJ214" s="52">
        <f>SUM(BJ2:BJ213)</f>
        <v>51574</v>
      </c>
    </row>
    <row r="215" spans="1:62" ht="17" thickBot="1">
      <c r="A215" s="55">
        <v>2014</v>
      </c>
      <c r="B215" s="55" t="s">
        <v>2419</v>
      </c>
      <c r="C215" s="55"/>
      <c r="D215" s="55"/>
      <c r="E215" s="55"/>
      <c r="F215" s="55">
        <f t="shared" si="32"/>
        <v>19</v>
      </c>
      <c r="G215" s="55">
        <v>19</v>
      </c>
      <c r="H215" s="55"/>
      <c r="J215" s="55">
        <v>2015</v>
      </c>
      <c r="K215" s="55" t="s">
        <v>2420</v>
      </c>
      <c r="L215" s="55"/>
      <c r="M215" s="55"/>
      <c r="N215" s="55"/>
      <c r="O215" s="55">
        <f t="shared" si="30"/>
        <v>9942</v>
      </c>
      <c r="P215" s="55">
        <v>6661</v>
      </c>
      <c r="Q215" s="55">
        <v>3281</v>
      </c>
      <c r="S215" s="55">
        <v>2016</v>
      </c>
      <c r="T215" s="55" t="s">
        <v>2421</v>
      </c>
      <c r="U215" s="55"/>
      <c r="V215" s="55"/>
      <c r="W215" s="55"/>
      <c r="X215" s="55">
        <f t="shared" si="34"/>
        <v>22</v>
      </c>
      <c r="Y215" s="55">
        <v>11</v>
      </c>
      <c r="Z215" s="55">
        <v>11</v>
      </c>
      <c r="AB215" s="55">
        <v>2017</v>
      </c>
      <c r="AC215" s="55" t="s">
        <v>2422</v>
      </c>
      <c r="AD215" s="55"/>
      <c r="AE215" s="55"/>
      <c r="AF215" s="55"/>
      <c r="AG215" s="55">
        <f t="shared" si="35"/>
        <v>66</v>
      </c>
      <c r="AH215" s="55">
        <v>29</v>
      </c>
      <c r="AI215" s="55">
        <v>37</v>
      </c>
      <c r="AK215" s="55">
        <v>2018</v>
      </c>
      <c r="AL215" s="55" t="s">
        <v>2423</v>
      </c>
      <c r="AM215" s="55" t="s">
        <v>2424</v>
      </c>
      <c r="AN215" s="55"/>
      <c r="AO215" s="55"/>
      <c r="AP215" s="56">
        <f t="shared" si="37"/>
        <v>20</v>
      </c>
      <c r="AQ215" s="56">
        <v>20</v>
      </c>
      <c r="AR215" s="56"/>
      <c r="AT215" s="55">
        <v>2019</v>
      </c>
      <c r="AU215" s="55" t="s">
        <v>1116</v>
      </c>
      <c r="AV215" s="55"/>
      <c r="AW215" s="55"/>
      <c r="AX215" s="55"/>
      <c r="AY215" s="55">
        <f t="shared" si="33"/>
        <v>2291</v>
      </c>
      <c r="AZ215" s="55">
        <v>966</v>
      </c>
      <c r="BA215" s="55">
        <v>1325</v>
      </c>
      <c r="BH215" s="52"/>
      <c r="BI215" s="53">
        <f>BI214/BH214*100</f>
        <v>57.057809676855307</v>
      </c>
      <c r="BJ215" s="53">
        <f>BJ214/BH214*100</f>
        <v>42.942190323144686</v>
      </c>
    </row>
    <row r="216" spans="1:62" ht="17" thickTop="1">
      <c r="A216" s="55">
        <v>2014</v>
      </c>
      <c r="B216" s="55" t="s">
        <v>230</v>
      </c>
      <c r="C216" s="55"/>
      <c r="D216" s="55"/>
      <c r="E216" s="55"/>
      <c r="F216" s="55">
        <f t="shared" si="32"/>
        <v>158696</v>
      </c>
      <c r="G216" s="55">
        <v>92810</v>
      </c>
      <c r="H216" s="55">
        <v>65886</v>
      </c>
      <c r="J216" s="55">
        <v>2015</v>
      </c>
      <c r="K216" s="55" t="s">
        <v>1103</v>
      </c>
      <c r="L216" s="55" t="s">
        <v>2425</v>
      </c>
      <c r="M216" s="55"/>
      <c r="N216" s="55"/>
      <c r="O216" s="55">
        <f t="shared" si="30"/>
        <v>3647</v>
      </c>
      <c r="P216" s="55">
        <v>3647</v>
      </c>
      <c r="Q216" s="55"/>
      <c r="S216" s="55">
        <v>2016</v>
      </c>
      <c r="T216" s="55" t="s">
        <v>2426</v>
      </c>
      <c r="U216" s="55" t="s">
        <v>187</v>
      </c>
      <c r="V216" s="55"/>
      <c r="W216" s="55"/>
      <c r="X216" s="55">
        <f t="shared" si="34"/>
        <v>10</v>
      </c>
      <c r="Y216" s="55">
        <v>10</v>
      </c>
      <c r="Z216" s="55"/>
      <c r="AB216" s="55">
        <v>2017</v>
      </c>
      <c r="AC216" s="55" t="s">
        <v>2427</v>
      </c>
      <c r="AD216" s="55"/>
      <c r="AE216" s="55"/>
      <c r="AF216" s="55"/>
      <c r="AG216" s="55">
        <f t="shared" si="35"/>
        <v>21</v>
      </c>
      <c r="AH216" s="55">
        <v>12</v>
      </c>
      <c r="AI216" s="55">
        <v>9</v>
      </c>
      <c r="AP216" s="52">
        <f>SUM(AP2:AP215)</f>
        <v>384560</v>
      </c>
      <c r="AQ216" s="52">
        <f t="shared" ref="AQ216:AR216" si="38">SUM(AQ2:AQ215)</f>
        <v>276708</v>
      </c>
      <c r="AR216" s="52">
        <f t="shared" si="38"/>
        <v>107852</v>
      </c>
      <c r="AS216" s="50"/>
      <c r="AT216" s="55">
        <v>2019</v>
      </c>
      <c r="AU216" s="55" t="s">
        <v>300</v>
      </c>
      <c r="AV216" s="55"/>
      <c r="AW216" s="55"/>
      <c r="AX216" s="55"/>
      <c r="AY216" s="55">
        <f t="shared" si="33"/>
        <v>8</v>
      </c>
      <c r="AZ216" s="55">
        <v>7</v>
      </c>
      <c r="BA216" s="55">
        <v>1</v>
      </c>
      <c r="BH216" s="52"/>
      <c r="BI216" s="52" t="s">
        <v>2428</v>
      </c>
      <c r="BJ216" s="52" t="s">
        <v>2429</v>
      </c>
    </row>
    <row r="217" spans="1:62">
      <c r="A217" s="55">
        <v>2014</v>
      </c>
      <c r="B217" s="55" t="s">
        <v>2430</v>
      </c>
      <c r="C217" s="55"/>
      <c r="D217" s="55"/>
      <c r="E217" s="55"/>
      <c r="F217" s="55">
        <f t="shared" si="32"/>
        <v>9</v>
      </c>
      <c r="G217" s="55">
        <v>9</v>
      </c>
      <c r="H217" s="55"/>
      <c r="J217" s="55">
        <v>2015</v>
      </c>
      <c r="K217" s="55" t="s">
        <v>2431</v>
      </c>
      <c r="L217" s="55" t="s">
        <v>600</v>
      </c>
      <c r="M217" s="55"/>
      <c r="N217" s="55"/>
      <c r="O217" s="55">
        <f t="shared" si="30"/>
        <v>20</v>
      </c>
      <c r="P217" s="55">
        <v>20</v>
      </c>
      <c r="Q217" s="55"/>
      <c r="S217" s="12">
        <v>2016</v>
      </c>
      <c r="T217" s="12" t="s">
        <v>2432</v>
      </c>
      <c r="U217" s="12" t="s">
        <v>2433</v>
      </c>
      <c r="V217" s="12" t="s">
        <v>914</v>
      </c>
      <c r="W217" s="12"/>
      <c r="X217" s="12">
        <f t="shared" si="34"/>
        <v>189</v>
      </c>
      <c r="Y217" s="12">
        <v>189</v>
      </c>
      <c r="Z217" s="12"/>
      <c r="AA217" s="49"/>
      <c r="AB217" s="55">
        <v>2017</v>
      </c>
      <c r="AC217" s="55" t="s">
        <v>2434</v>
      </c>
      <c r="AD217" s="55" t="s">
        <v>2435</v>
      </c>
      <c r="AE217" s="12" t="s">
        <v>914</v>
      </c>
      <c r="AF217" s="55"/>
      <c r="AG217" s="55">
        <f t="shared" si="35"/>
        <v>6</v>
      </c>
      <c r="AH217" s="55"/>
      <c r="AI217" s="55">
        <v>6</v>
      </c>
      <c r="AP217" s="52"/>
      <c r="AQ217" s="53">
        <f>AQ216/AP216*100</f>
        <v>71.95444143956729</v>
      </c>
      <c r="AR217" s="53">
        <f>AR216/AP216*100</f>
        <v>28.045558560432703</v>
      </c>
      <c r="AS217" s="50"/>
      <c r="AT217" s="55">
        <v>2019</v>
      </c>
      <c r="AU217" s="55" t="s">
        <v>403</v>
      </c>
      <c r="AV217" s="55" t="s">
        <v>2436</v>
      </c>
      <c r="AW217" s="55"/>
      <c r="AX217" s="55"/>
      <c r="AY217" s="55">
        <f t="shared" si="33"/>
        <v>9</v>
      </c>
      <c r="AZ217" s="55">
        <v>9</v>
      </c>
      <c r="BA217" s="55"/>
    </row>
    <row r="218" spans="1:62" ht="17" thickBot="1">
      <c r="A218" s="55">
        <v>2014</v>
      </c>
      <c r="B218" s="55" t="s">
        <v>2437</v>
      </c>
      <c r="C218" s="55"/>
      <c r="D218" s="55"/>
      <c r="E218" s="55"/>
      <c r="F218" s="55">
        <f t="shared" si="32"/>
        <v>20</v>
      </c>
      <c r="G218" s="55">
        <v>14</v>
      </c>
      <c r="H218" s="55">
        <v>6</v>
      </c>
      <c r="J218" s="12">
        <v>2015</v>
      </c>
      <c r="K218" s="12" t="s">
        <v>2438</v>
      </c>
      <c r="L218" s="12" t="s">
        <v>2439</v>
      </c>
      <c r="M218" s="12" t="s">
        <v>914</v>
      </c>
      <c r="N218" s="12"/>
      <c r="O218" s="12">
        <f t="shared" si="30"/>
        <v>19</v>
      </c>
      <c r="P218" s="12"/>
      <c r="Q218" s="12">
        <v>19</v>
      </c>
      <c r="R218" s="49"/>
      <c r="S218" s="55">
        <v>2016</v>
      </c>
      <c r="T218" s="55" t="s">
        <v>2440</v>
      </c>
      <c r="U218" s="55"/>
      <c r="V218" s="55"/>
      <c r="W218" s="55"/>
      <c r="X218" s="56">
        <f t="shared" si="34"/>
        <v>32</v>
      </c>
      <c r="Y218" s="56">
        <v>15</v>
      </c>
      <c r="Z218" s="56">
        <v>17</v>
      </c>
      <c r="AB218" s="55">
        <v>2017</v>
      </c>
      <c r="AC218" s="55" t="s">
        <v>2441</v>
      </c>
      <c r="AD218" s="55" t="s">
        <v>2442</v>
      </c>
      <c r="AE218" s="55"/>
      <c r="AF218" s="55"/>
      <c r="AG218" s="55">
        <f t="shared" si="35"/>
        <v>14</v>
      </c>
      <c r="AH218" s="55">
        <v>14</v>
      </c>
      <c r="AI218" s="55"/>
      <c r="AP218" s="52"/>
      <c r="AQ218" s="52" t="s">
        <v>2443</v>
      </c>
      <c r="AR218" s="52" t="s">
        <v>2444</v>
      </c>
      <c r="AS218" s="50"/>
      <c r="AT218" s="55">
        <v>2019</v>
      </c>
      <c r="AU218" s="55" t="s">
        <v>92</v>
      </c>
      <c r="AV218" s="55" t="s">
        <v>2071</v>
      </c>
      <c r="AW218" s="55"/>
      <c r="AX218" s="55"/>
      <c r="AY218" s="55">
        <f t="shared" si="33"/>
        <v>31</v>
      </c>
      <c r="AZ218" s="55">
        <v>31</v>
      </c>
      <c r="BA218" s="55"/>
    </row>
    <row r="219" spans="1:62" ht="17" thickTop="1">
      <c r="A219" s="55">
        <v>2014</v>
      </c>
      <c r="B219" s="55" t="s">
        <v>799</v>
      </c>
      <c r="C219" s="55"/>
      <c r="D219" s="55"/>
      <c r="E219" s="55"/>
      <c r="F219" s="55">
        <f t="shared" si="32"/>
        <v>691</v>
      </c>
      <c r="G219" s="55">
        <v>343</v>
      </c>
      <c r="H219" s="55">
        <v>348</v>
      </c>
      <c r="J219" s="55">
        <v>2015</v>
      </c>
      <c r="K219" s="55" t="s">
        <v>2404</v>
      </c>
      <c r="L219" s="55" t="s">
        <v>2445</v>
      </c>
      <c r="M219" s="55"/>
      <c r="N219" s="55"/>
      <c r="O219" s="55">
        <f t="shared" si="30"/>
        <v>36</v>
      </c>
      <c r="P219" s="55">
        <v>36</v>
      </c>
      <c r="Q219" s="55"/>
      <c r="X219" s="52">
        <f>SUM(X2:X218)</f>
        <v>144753</v>
      </c>
      <c r="Y219" s="52">
        <f>SUM(Y2:Y218)</f>
        <v>70915</v>
      </c>
      <c r="Z219" s="52">
        <f>SUM(Z2:Z218)</f>
        <v>73838</v>
      </c>
      <c r="AA219" s="50"/>
      <c r="AB219" s="55">
        <v>2017</v>
      </c>
      <c r="AC219" s="55" t="s">
        <v>2446</v>
      </c>
      <c r="AD219" s="55" t="s">
        <v>2447</v>
      </c>
      <c r="AE219" s="55"/>
      <c r="AF219" s="55"/>
      <c r="AG219" s="55">
        <f t="shared" si="35"/>
        <v>11</v>
      </c>
      <c r="AH219" s="55">
        <v>11</v>
      </c>
      <c r="AI219" s="55"/>
      <c r="AT219" s="55">
        <v>2019</v>
      </c>
      <c r="AU219" s="55" t="s">
        <v>314</v>
      </c>
      <c r="AV219" s="55"/>
      <c r="AW219" s="55"/>
      <c r="AX219" s="55"/>
      <c r="AY219" s="55">
        <f t="shared" si="33"/>
        <v>12</v>
      </c>
      <c r="AZ219" s="55">
        <v>6</v>
      </c>
      <c r="BA219" s="55">
        <v>6</v>
      </c>
    </row>
    <row r="220" spans="1:62" ht="17" thickBot="1">
      <c r="A220" s="55">
        <v>2014</v>
      </c>
      <c r="B220" s="55" t="s">
        <v>2448</v>
      </c>
      <c r="C220" s="55"/>
      <c r="D220" s="55"/>
      <c r="E220" s="55"/>
      <c r="F220" s="55">
        <f t="shared" si="32"/>
        <v>92</v>
      </c>
      <c r="G220" s="55">
        <v>46</v>
      </c>
      <c r="H220" s="55">
        <v>46</v>
      </c>
      <c r="J220" s="55">
        <v>2015</v>
      </c>
      <c r="K220" s="55" t="s">
        <v>2449</v>
      </c>
      <c r="L220" s="55"/>
      <c r="M220" s="55"/>
      <c r="N220" s="55"/>
      <c r="O220" s="55">
        <f t="shared" si="30"/>
        <v>90</v>
      </c>
      <c r="P220" s="55">
        <v>58</v>
      </c>
      <c r="Q220" s="55">
        <v>32</v>
      </c>
      <c r="X220" s="52"/>
      <c r="Y220" s="53">
        <f>Y219/X219*100</f>
        <v>48.990349077393908</v>
      </c>
      <c r="Z220" s="53">
        <f>Z219/X219*100</f>
        <v>51.009650922606099</v>
      </c>
      <c r="AA220" s="50"/>
      <c r="AB220" s="55">
        <v>2017</v>
      </c>
      <c r="AC220" s="55" t="s">
        <v>2450</v>
      </c>
      <c r="AD220" s="55" t="s">
        <v>2451</v>
      </c>
      <c r="AE220" s="55"/>
      <c r="AF220" s="55"/>
      <c r="AG220" s="55">
        <f t="shared" si="35"/>
        <v>20</v>
      </c>
      <c r="AH220" s="55"/>
      <c r="AI220" s="55">
        <v>20</v>
      </c>
      <c r="AT220" s="55">
        <v>2019</v>
      </c>
      <c r="AU220" s="55" t="s">
        <v>2452</v>
      </c>
      <c r="AV220" s="55" t="s">
        <v>2453</v>
      </c>
      <c r="AW220" s="55"/>
      <c r="AX220" s="55"/>
      <c r="AY220" s="56">
        <f t="shared" si="33"/>
        <v>18</v>
      </c>
      <c r="AZ220" s="56">
        <v>18</v>
      </c>
      <c r="BA220" s="56"/>
    </row>
    <row r="221" spans="1:62" ht="17" thickTop="1">
      <c r="A221" s="12">
        <v>2014</v>
      </c>
      <c r="B221" s="12" t="s">
        <v>2454</v>
      </c>
      <c r="C221" s="12" t="s">
        <v>2455</v>
      </c>
      <c r="D221" s="12" t="s">
        <v>914</v>
      </c>
      <c r="E221" s="12"/>
      <c r="F221" s="12">
        <f t="shared" si="32"/>
        <v>195</v>
      </c>
      <c r="G221" s="12"/>
      <c r="H221" s="12">
        <v>195</v>
      </c>
      <c r="I221" s="49"/>
      <c r="J221" s="55">
        <v>2015</v>
      </c>
      <c r="K221" s="55" t="s">
        <v>1721</v>
      </c>
      <c r="L221" s="55"/>
      <c r="M221" s="55"/>
      <c r="N221" s="55"/>
      <c r="O221" s="55">
        <f t="shared" si="30"/>
        <v>44</v>
      </c>
      <c r="P221" s="55">
        <v>29</v>
      </c>
      <c r="Q221" s="55">
        <v>15</v>
      </c>
      <c r="X221" s="52"/>
      <c r="Y221" s="52" t="s">
        <v>2456</v>
      </c>
      <c r="Z221" s="52" t="s">
        <v>2457</v>
      </c>
      <c r="AA221" s="50"/>
      <c r="AB221" s="55">
        <v>2017</v>
      </c>
      <c r="AC221" s="55" t="s">
        <v>98</v>
      </c>
      <c r="AD221" s="55"/>
      <c r="AE221" s="55"/>
      <c r="AF221" s="55"/>
      <c r="AG221" s="55">
        <f t="shared" si="35"/>
        <v>18</v>
      </c>
      <c r="AH221" s="55">
        <v>8</v>
      </c>
      <c r="AI221" s="55">
        <v>10</v>
      </c>
      <c r="AY221" s="52">
        <f>SUM(AY2:AY220)</f>
        <v>86547</v>
      </c>
      <c r="AZ221" s="52">
        <f t="shared" ref="AZ221:BA221" si="39">SUM(AZ2:AZ220)</f>
        <v>50251</v>
      </c>
      <c r="BA221" s="52">
        <f t="shared" si="39"/>
        <v>36296</v>
      </c>
      <c r="BB221" s="50"/>
    </row>
    <row r="222" spans="1:62">
      <c r="A222" s="12">
        <v>2014</v>
      </c>
      <c r="B222" s="12" t="s">
        <v>2458</v>
      </c>
      <c r="C222" s="12" t="s">
        <v>2459</v>
      </c>
      <c r="D222" s="12" t="s">
        <v>914</v>
      </c>
      <c r="E222" s="12"/>
      <c r="F222" s="12">
        <f t="shared" si="32"/>
        <v>145</v>
      </c>
      <c r="G222" s="12"/>
      <c r="H222" s="12">
        <v>145</v>
      </c>
      <c r="I222" s="49"/>
      <c r="J222" s="55">
        <v>2015</v>
      </c>
      <c r="K222" s="55" t="s">
        <v>2460</v>
      </c>
      <c r="L222" s="55"/>
      <c r="M222" s="55"/>
      <c r="N222" s="55"/>
      <c r="O222" s="55">
        <f t="shared" si="30"/>
        <v>40</v>
      </c>
      <c r="P222" s="55">
        <v>19</v>
      </c>
      <c r="Q222" s="55">
        <v>21</v>
      </c>
      <c r="AB222" s="55">
        <v>2017</v>
      </c>
      <c r="AC222" s="55" t="s">
        <v>403</v>
      </c>
      <c r="AD222" s="55" t="s">
        <v>2461</v>
      </c>
      <c r="AE222" s="12" t="s">
        <v>914</v>
      </c>
      <c r="AF222" s="55"/>
      <c r="AG222" s="55">
        <f t="shared" si="35"/>
        <v>50</v>
      </c>
      <c r="AH222" s="55">
        <v>50</v>
      </c>
      <c r="AI222" s="55"/>
      <c r="AY222" s="52"/>
      <c r="AZ222" s="53">
        <f>AZ221/AY221*100</f>
        <v>58.062093429003895</v>
      </c>
      <c r="BA222" s="53">
        <f>BA221/AY221*100</f>
        <v>41.937906570996105</v>
      </c>
      <c r="BB222" s="50"/>
    </row>
    <row r="223" spans="1:62">
      <c r="A223" s="55">
        <v>2014</v>
      </c>
      <c r="B223" s="55" t="s">
        <v>1113</v>
      </c>
      <c r="C223" s="55"/>
      <c r="D223" s="55"/>
      <c r="E223" s="55"/>
      <c r="F223" s="55">
        <f t="shared" si="32"/>
        <v>58</v>
      </c>
      <c r="G223" s="55">
        <v>31</v>
      </c>
      <c r="H223" s="55">
        <v>27</v>
      </c>
      <c r="J223" s="55">
        <v>2015</v>
      </c>
      <c r="K223" s="55" t="s">
        <v>550</v>
      </c>
      <c r="L223" s="55" t="s">
        <v>600</v>
      </c>
      <c r="M223" s="55"/>
      <c r="N223" s="55"/>
      <c r="O223" s="55">
        <f t="shared" si="30"/>
        <v>12</v>
      </c>
      <c r="P223" s="55">
        <v>12</v>
      </c>
      <c r="Q223" s="55"/>
      <c r="AB223" s="55">
        <v>2017</v>
      </c>
      <c r="AC223" s="55" t="s">
        <v>1095</v>
      </c>
      <c r="AD223" s="55"/>
      <c r="AE223" s="55"/>
      <c r="AF223" s="55"/>
      <c r="AG223" s="55">
        <f t="shared" si="35"/>
        <v>84</v>
      </c>
      <c r="AH223" s="55">
        <v>42</v>
      </c>
      <c r="AI223" s="55">
        <v>42</v>
      </c>
      <c r="AY223" s="52"/>
      <c r="AZ223" s="52" t="s">
        <v>2462</v>
      </c>
      <c r="BA223" s="52" t="s">
        <v>2463</v>
      </c>
      <c r="BB223" s="50"/>
    </row>
    <row r="224" spans="1:62">
      <c r="A224" s="55">
        <v>2014</v>
      </c>
      <c r="B224" s="55" t="s">
        <v>2464</v>
      </c>
      <c r="C224" s="55"/>
      <c r="D224" s="55"/>
      <c r="E224" s="55"/>
      <c r="F224" s="55">
        <f t="shared" si="32"/>
        <v>13</v>
      </c>
      <c r="G224" s="55">
        <v>7</v>
      </c>
      <c r="H224" s="55">
        <v>6</v>
      </c>
      <c r="J224" s="55">
        <v>2015</v>
      </c>
      <c r="K224" s="55" t="s">
        <v>2465</v>
      </c>
      <c r="L224" s="55" t="s">
        <v>2466</v>
      </c>
      <c r="M224" s="55"/>
      <c r="N224" s="55"/>
      <c r="O224" s="55" t="s">
        <v>2467</v>
      </c>
      <c r="P224" s="55">
        <v>29</v>
      </c>
      <c r="Q224" s="55">
        <v>33</v>
      </c>
      <c r="AB224" s="55">
        <v>2017</v>
      </c>
      <c r="AC224" s="55" t="s">
        <v>2468</v>
      </c>
      <c r="AD224" s="55" t="s">
        <v>2469</v>
      </c>
      <c r="AE224" s="55"/>
      <c r="AF224" s="55"/>
      <c r="AG224" s="55">
        <f t="shared" si="35"/>
        <v>190</v>
      </c>
      <c r="AH224" s="55">
        <v>190</v>
      </c>
      <c r="AI224" s="55"/>
    </row>
    <row r="225" spans="1:35" ht="17" thickBot="1">
      <c r="A225" s="55">
        <v>2014</v>
      </c>
      <c r="B225" s="55" t="s">
        <v>2470</v>
      </c>
      <c r="C225" s="55" t="s">
        <v>2471</v>
      </c>
      <c r="D225" s="55"/>
      <c r="E225" s="55"/>
      <c r="F225" s="56">
        <f t="shared" si="32"/>
        <v>8</v>
      </c>
      <c r="G225" s="56">
        <v>8</v>
      </c>
      <c r="H225" s="56"/>
      <c r="J225" s="55">
        <v>2015</v>
      </c>
      <c r="K225" s="55" t="s">
        <v>2472</v>
      </c>
      <c r="L225" s="55" t="s">
        <v>2473</v>
      </c>
      <c r="M225" s="55"/>
      <c r="N225" s="55"/>
      <c r="O225" s="55">
        <f t="shared" si="30"/>
        <v>30</v>
      </c>
      <c r="P225" s="55">
        <v>30</v>
      </c>
      <c r="Q225" s="55"/>
      <c r="AB225" s="55">
        <v>2017</v>
      </c>
      <c r="AC225" s="55" t="s">
        <v>2474</v>
      </c>
      <c r="AD225" s="55" t="s">
        <v>2475</v>
      </c>
      <c r="AE225" s="55"/>
      <c r="AF225" s="55"/>
      <c r="AG225" s="55">
        <f t="shared" si="35"/>
        <v>8</v>
      </c>
      <c r="AH225" s="55">
        <v>8</v>
      </c>
      <c r="AI225" s="55"/>
    </row>
    <row r="226" spans="1:35" ht="17" thickTop="1">
      <c r="F226" s="52">
        <f>SUM(F2:F225)</f>
        <v>792007</v>
      </c>
      <c r="G226" s="52">
        <f t="shared" ref="G226:H226" si="40">SUM(G2:G225)</f>
        <v>369815</v>
      </c>
      <c r="H226" s="52">
        <f t="shared" si="40"/>
        <v>422192</v>
      </c>
      <c r="I226" s="50"/>
      <c r="J226" s="55">
        <v>2015</v>
      </c>
      <c r="K226" s="55" t="s">
        <v>357</v>
      </c>
      <c r="L226" s="55" t="s">
        <v>2476</v>
      </c>
      <c r="M226" s="55"/>
      <c r="N226" s="55"/>
      <c r="O226" s="55">
        <f t="shared" si="30"/>
        <v>70</v>
      </c>
      <c r="P226" s="55"/>
      <c r="Q226" s="55">
        <v>70</v>
      </c>
      <c r="AB226" s="55">
        <v>2017</v>
      </c>
      <c r="AC226" s="55" t="s">
        <v>1752</v>
      </c>
      <c r="AD226" s="55" t="s">
        <v>2477</v>
      </c>
      <c r="AE226" s="55"/>
      <c r="AF226" s="55"/>
      <c r="AG226" s="55">
        <f t="shared" si="35"/>
        <v>33</v>
      </c>
      <c r="AH226" s="55"/>
      <c r="AI226" s="55">
        <v>33</v>
      </c>
    </row>
    <row r="227" spans="1:35">
      <c r="F227" s="52"/>
      <c r="G227" s="53">
        <f>G226/F226*100</f>
        <v>46.693400437117347</v>
      </c>
      <c r="H227" s="53">
        <f>H226/F226*100</f>
        <v>53.306599562882653</v>
      </c>
      <c r="I227" s="50"/>
      <c r="J227" s="55">
        <v>2015</v>
      </c>
      <c r="K227" s="55" t="s">
        <v>1173</v>
      </c>
      <c r="L227" s="55"/>
      <c r="M227" s="55"/>
      <c r="N227" s="55"/>
      <c r="O227" s="55">
        <f t="shared" ref="O227:O236" si="41">SUM(P227:Q227)</f>
        <v>52</v>
      </c>
      <c r="P227" s="55">
        <v>33</v>
      </c>
      <c r="Q227" s="55">
        <v>19</v>
      </c>
      <c r="AB227" s="55">
        <v>2017</v>
      </c>
      <c r="AC227" s="55" t="s">
        <v>2478</v>
      </c>
      <c r="AD227" s="55" t="s">
        <v>1251</v>
      </c>
      <c r="AE227" s="55"/>
      <c r="AF227" s="55"/>
      <c r="AG227" s="55">
        <f t="shared" si="35"/>
        <v>19</v>
      </c>
      <c r="AH227" s="55">
        <v>19</v>
      </c>
      <c r="AI227" s="55"/>
    </row>
    <row r="228" spans="1:35" ht="32">
      <c r="F228" s="52"/>
      <c r="G228" s="52" t="s">
        <v>2428</v>
      </c>
      <c r="H228" s="52" t="s">
        <v>2479</v>
      </c>
      <c r="I228" s="50"/>
      <c r="J228" s="55">
        <v>2015</v>
      </c>
      <c r="K228" s="55" t="s">
        <v>2480</v>
      </c>
      <c r="L228" s="55" t="s">
        <v>600</v>
      </c>
      <c r="M228" s="55"/>
      <c r="N228" s="55"/>
      <c r="O228" s="55">
        <f t="shared" si="41"/>
        <v>24</v>
      </c>
      <c r="P228" s="55">
        <v>24</v>
      </c>
      <c r="Q228" s="55"/>
      <c r="AB228" s="55">
        <v>2017</v>
      </c>
      <c r="AC228" s="55" t="s">
        <v>2481</v>
      </c>
      <c r="AD228" s="55"/>
      <c r="AE228" s="55"/>
      <c r="AF228" s="55"/>
      <c r="AG228" s="55">
        <f t="shared" si="35"/>
        <v>15</v>
      </c>
      <c r="AH228" s="55">
        <v>7</v>
      </c>
      <c r="AI228" s="55">
        <v>8</v>
      </c>
    </row>
    <row r="229" spans="1:35">
      <c r="J229" s="55">
        <v>2015</v>
      </c>
      <c r="K229" s="55" t="s">
        <v>2060</v>
      </c>
      <c r="L229" s="55"/>
      <c r="M229" s="55"/>
      <c r="N229" s="55"/>
      <c r="O229" s="55">
        <f t="shared" si="41"/>
        <v>102</v>
      </c>
      <c r="P229" s="55">
        <v>67</v>
      </c>
      <c r="Q229" s="55">
        <v>35</v>
      </c>
      <c r="AB229" s="55">
        <v>2017</v>
      </c>
      <c r="AC229" s="55" t="s">
        <v>2482</v>
      </c>
      <c r="AD229" s="55"/>
      <c r="AE229" s="55"/>
      <c r="AF229" s="55"/>
      <c r="AG229" s="55">
        <f t="shared" si="35"/>
        <v>569</v>
      </c>
      <c r="AH229" s="55">
        <v>378</v>
      </c>
      <c r="AI229" s="55">
        <v>191</v>
      </c>
    </row>
    <row r="230" spans="1:35">
      <c r="J230" s="55">
        <v>2015</v>
      </c>
      <c r="K230" s="55" t="s">
        <v>2483</v>
      </c>
      <c r="L230" s="55"/>
      <c r="M230" s="55"/>
      <c r="N230" s="55"/>
      <c r="O230" s="55">
        <f t="shared" si="41"/>
        <v>151</v>
      </c>
      <c r="P230" s="55">
        <v>94</v>
      </c>
      <c r="Q230" s="55">
        <v>57</v>
      </c>
      <c r="AB230" s="55">
        <v>2017</v>
      </c>
      <c r="AC230" s="55" t="s">
        <v>1894</v>
      </c>
      <c r="AD230" s="55"/>
      <c r="AE230" s="55"/>
      <c r="AF230" s="55"/>
      <c r="AG230" s="55">
        <f t="shared" si="35"/>
        <v>3144</v>
      </c>
      <c r="AH230" s="55">
        <v>1383</v>
      </c>
      <c r="AI230" s="55">
        <v>1761</v>
      </c>
    </row>
    <row r="231" spans="1:35">
      <c r="J231" s="12">
        <v>2015</v>
      </c>
      <c r="K231" s="12" t="s">
        <v>2484</v>
      </c>
      <c r="L231" s="12" t="s">
        <v>2485</v>
      </c>
      <c r="M231" s="12" t="s">
        <v>914</v>
      </c>
      <c r="N231" s="12"/>
      <c r="O231" s="12">
        <f t="shared" si="41"/>
        <v>15</v>
      </c>
      <c r="P231" s="12">
        <v>15</v>
      </c>
      <c r="Q231" s="12"/>
      <c r="R231" s="49"/>
      <c r="AB231" s="55">
        <v>2017</v>
      </c>
      <c r="AC231" s="55" t="s">
        <v>1550</v>
      </c>
      <c r="AD231" s="55"/>
      <c r="AE231" s="55"/>
      <c r="AF231" s="55"/>
      <c r="AG231" s="55">
        <f t="shared" si="35"/>
        <v>21</v>
      </c>
      <c r="AH231" s="55">
        <v>15</v>
      </c>
      <c r="AI231" s="55">
        <v>6</v>
      </c>
    </row>
    <row r="232" spans="1:35">
      <c r="J232" s="55">
        <v>2015</v>
      </c>
      <c r="K232" s="55" t="s">
        <v>2486</v>
      </c>
      <c r="L232" s="55"/>
      <c r="M232" s="55"/>
      <c r="N232" s="55"/>
      <c r="O232" s="55">
        <f t="shared" si="41"/>
        <v>582</v>
      </c>
      <c r="P232" s="55">
        <v>221</v>
      </c>
      <c r="Q232" s="55">
        <v>361</v>
      </c>
      <c r="AB232" s="55">
        <v>2017</v>
      </c>
      <c r="AC232" s="55" t="s">
        <v>2487</v>
      </c>
      <c r="AD232" s="55" t="s">
        <v>2488</v>
      </c>
      <c r="AE232" s="55"/>
      <c r="AF232" s="12" t="s">
        <v>914</v>
      </c>
      <c r="AG232" s="55">
        <f t="shared" si="35"/>
        <v>30</v>
      </c>
      <c r="AH232" s="55"/>
      <c r="AI232" s="55">
        <v>30</v>
      </c>
    </row>
    <row r="233" spans="1:35">
      <c r="J233" s="55">
        <v>2015</v>
      </c>
      <c r="K233" s="55" t="s">
        <v>80</v>
      </c>
      <c r="L233" s="55"/>
      <c r="M233" s="55"/>
      <c r="N233" s="55"/>
      <c r="O233" s="55">
        <f t="shared" si="41"/>
        <v>348</v>
      </c>
      <c r="P233" s="55">
        <v>171</v>
      </c>
      <c r="Q233" s="55">
        <v>177</v>
      </c>
      <c r="AB233" s="55">
        <v>2017</v>
      </c>
      <c r="AC233" s="55" t="s">
        <v>1340</v>
      </c>
      <c r="AD233" s="55" t="s">
        <v>199</v>
      </c>
      <c r="AE233" s="55"/>
      <c r="AF233" s="55"/>
      <c r="AG233" s="55">
        <f t="shared" si="35"/>
        <v>26</v>
      </c>
      <c r="AH233" s="55">
        <v>26</v>
      </c>
      <c r="AI233" s="55"/>
    </row>
    <row r="234" spans="1:35">
      <c r="J234" s="55">
        <v>2015</v>
      </c>
      <c r="K234" s="55" t="s">
        <v>2489</v>
      </c>
      <c r="L234" s="55"/>
      <c r="M234" s="55"/>
      <c r="N234" s="55"/>
      <c r="O234" s="55">
        <f t="shared" si="41"/>
        <v>709</v>
      </c>
      <c r="P234" s="55">
        <v>358</v>
      </c>
      <c r="Q234" s="55">
        <v>351</v>
      </c>
      <c r="AB234" s="55">
        <v>2017</v>
      </c>
      <c r="AC234" s="55" t="s">
        <v>2490</v>
      </c>
      <c r="AD234" s="55" t="s">
        <v>2491</v>
      </c>
      <c r="AE234" s="12" t="s">
        <v>914</v>
      </c>
      <c r="AF234" s="55"/>
      <c r="AG234" s="55">
        <f t="shared" si="35"/>
        <v>190</v>
      </c>
      <c r="AH234" s="55"/>
      <c r="AI234" s="55">
        <v>190</v>
      </c>
    </row>
    <row r="235" spans="1:35">
      <c r="J235" s="55">
        <v>2015</v>
      </c>
      <c r="K235" s="55" t="s">
        <v>2492</v>
      </c>
      <c r="L235" s="55"/>
      <c r="M235" s="55"/>
      <c r="N235" s="55"/>
      <c r="O235" s="55">
        <f t="shared" si="41"/>
        <v>3235</v>
      </c>
      <c r="P235" s="55">
        <v>1573</v>
      </c>
      <c r="Q235" s="55">
        <v>1662</v>
      </c>
      <c r="AB235" s="55">
        <v>2017</v>
      </c>
      <c r="AC235" s="55" t="s">
        <v>2493</v>
      </c>
      <c r="AD235" s="55" t="s">
        <v>1016</v>
      </c>
      <c r="AE235" s="55"/>
      <c r="AF235" s="55"/>
      <c r="AG235" s="55">
        <f t="shared" si="35"/>
        <v>21</v>
      </c>
      <c r="AH235" s="55">
        <v>21</v>
      </c>
      <c r="AI235" s="55"/>
    </row>
    <row r="236" spans="1:35" ht="17" thickBot="1">
      <c r="J236" s="55">
        <v>2015</v>
      </c>
      <c r="K236" s="55" t="s">
        <v>936</v>
      </c>
      <c r="L236" s="55" t="s">
        <v>2494</v>
      </c>
      <c r="M236" s="55"/>
      <c r="N236" s="55"/>
      <c r="O236" s="56">
        <f t="shared" si="41"/>
        <v>197</v>
      </c>
      <c r="P236" s="56"/>
      <c r="Q236" s="56">
        <v>197</v>
      </c>
      <c r="AB236" s="55">
        <v>2017</v>
      </c>
      <c r="AC236" s="55" t="s">
        <v>2495</v>
      </c>
      <c r="AD236" s="55" t="s">
        <v>2496</v>
      </c>
      <c r="AE236" s="12" t="s">
        <v>914</v>
      </c>
      <c r="AF236" s="55"/>
      <c r="AG236" s="55">
        <f t="shared" si="35"/>
        <v>84</v>
      </c>
      <c r="AH236" s="55"/>
      <c r="AI236" s="55">
        <v>84</v>
      </c>
    </row>
    <row r="237" spans="1:35" ht="17" thickTop="1">
      <c r="O237" s="52">
        <f>SUM(O2:O236)</f>
        <v>118765</v>
      </c>
      <c r="P237" s="52">
        <f>SUM(P2:P236)</f>
        <v>68227</v>
      </c>
      <c r="Q237" s="52">
        <f>SUM(Q2:Q236)</f>
        <v>50600</v>
      </c>
      <c r="R237" s="50"/>
      <c r="AB237" s="55">
        <v>2017</v>
      </c>
      <c r="AC237" s="55" t="s">
        <v>2497</v>
      </c>
      <c r="AD237" s="55"/>
      <c r="AE237" s="55"/>
      <c r="AF237" s="55"/>
      <c r="AG237" s="55">
        <f t="shared" si="35"/>
        <v>44</v>
      </c>
      <c r="AH237" s="55">
        <v>23</v>
      </c>
      <c r="AI237" s="55">
        <v>21</v>
      </c>
    </row>
    <row r="238" spans="1:35">
      <c r="O238" s="52"/>
      <c r="P238" s="53">
        <f>P237/O237*100</f>
        <v>57.447059318822888</v>
      </c>
      <c r="Q238" s="53">
        <f>Q237/O237*100</f>
        <v>42.605144613312</v>
      </c>
      <c r="R238" s="50"/>
      <c r="AB238" s="55">
        <v>2017</v>
      </c>
      <c r="AC238" s="55" t="s">
        <v>2498</v>
      </c>
      <c r="AD238" s="55" t="s">
        <v>2499</v>
      </c>
      <c r="AE238" s="55"/>
      <c r="AF238" s="55"/>
      <c r="AG238" s="55">
        <f t="shared" si="35"/>
        <v>10</v>
      </c>
      <c r="AH238" s="55">
        <v>10</v>
      </c>
      <c r="AI238" s="55"/>
    </row>
    <row r="239" spans="1:35">
      <c r="O239" s="52"/>
      <c r="P239" s="52" t="s">
        <v>2500</v>
      </c>
      <c r="Q239" s="52" t="s">
        <v>2501</v>
      </c>
      <c r="R239" s="50"/>
      <c r="AB239" s="55">
        <v>2017</v>
      </c>
      <c r="AC239" s="55" t="s">
        <v>2502</v>
      </c>
      <c r="AD239" s="55"/>
      <c r="AE239" s="55"/>
      <c r="AF239" s="55"/>
      <c r="AG239" s="55">
        <f t="shared" si="35"/>
        <v>63</v>
      </c>
      <c r="AH239" s="55">
        <v>41</v>
      </c>
      <c r="AI239" s="55">
        <v>22</v>
      </c>
    </row>
    <row r="240" spans="1:35">
      <c r="AB240" s="55">
        <v>2017</v>
      </c>
      <c r="AC240" s="55" t="s">
        <v>1486</v>
      </c>
      <c r="AD240" s="55"/>
      <c r="AE240" s="55"/>
      <c r="AF240" s="55"/>
      <c r="AG240" s="55">
        <f t="shared" si="35"/>
        <v>30</v>
      </c>
      <c r="AH240" s="55">
        <v>26</v>
      </c>
      <c r="AI240" s="55">
        <v>4</v>
      </c>
    </row>
    <row r="241" spans="1:36">
      <c r="AB241" s="55">
        <v>2017</v>
      </c>
      <c r="AC241" s="55" t="s">
        <v>2503</v>
      </c>
      <c r="AD241" s="55" t="s">
        <v>600</v>
      </c>
      <c r="AE241" s="55"/>
      <c r="AF241" s="55"/>
      <c r="AG241" s="55">
        <f t="shared" si="35"/>
        <v>11</v>
      </c>
      <c r="AH241" s="55">
        <v>11</v>
      </c>
      <c r="AI241" s="55"/>
    </row>
    <row r="242" spans="1:36">
      <c r="B242" s="63"/>
      <c r="C242" s="63"/>
      <c r="D242" s="63"/>
      <c r="E242" s="63"/>
      <c r="F242" s="63"/>
      <c r="G242" s="63"/>
      <c r="H242" s="63"/>
      <c r="I242" s="64"/>
      <c r="J242" s="63"/>
      <c r="K242" s="63"/>
      <c r="L242" s="63"/>
      <c r="M242" s="63"/>
      <c r="N242" s="63"/>
      <c r="AB242" s="55">
        <v>2017</v>
      </c>
      <c r="AC242" s="55" t="s">
        <v>2504</v>
      </c>
      <c r="AD242" s="55" t="s">
        <v>2505</v>
      </c>
      <c r="AE242" s="12" t="s">
        <v>914</v>
      </c>
      <c r="AF242" s="55"/>
      <c r="AG242" s="55">
        <f t="shared" si="35"/>
        <v>7</v>
      </c>
      <c r="AH242" s="55">
        <v>7</v>
      </c>
      <c r="AI242" s="55"/>
    </row>
    <row r="243" spans="1:36">
      <c r="A243" s="63"/>
      <c r="AB243" s="55">
        <v>2017</v>
      </c>
      <c r="AC243" s="55" t="s">
        <v>2506</v>
      </c>
      <c r="AD243" s="55"/>
      <c r="AE243" s="55"/>
      <c r="AF243" s="55"/>
      <c r="AG243" s="55">
        <f t="shared" si="35"/>
        <v>148</v>
      </c>
      <c r="AH243" s="55">
        <v>82</v>
      </c>
      <c r="AI243" s="55">
        <v>66</v>
      </c>
    </row>
    <row r="244" spans="1:36" ht="17" thickBot="1">
      <c r="A244" s="63"/>
      <c r="AB244" s="55">
        <v>2017</v>
      </c>
      <c r="AC244" s="55" t="s">
        <v>2507</v>
      </c>
      <c r="AD244" s="55"/>
      <c r="AE244" s="55"/>
      <c r="AF244" s="55"/>
      <c r="AG244" s="56">
        <f t="shared" si="35"/>
        <v>36</v>
      </c>
      <c r="AH244" s="56">
        <v>18</v>
      </c>
      <c r="AI244" s="56">
        <v>18</v>
      </c>
    </row>
    <row r="245" spans="1:36" ht="17" thickTop="1">
      <c r="AG245" s="52">
        <f>SUM(AG2:AG244)</f>
        <v>155843</v>
      </c>
      <c r="AH245" s="52">
        <f>SUM(AH2:AH244)</f>
        <v>80556</v>
      </c>
      <c r="AI245" s="52">
        <f>SUM(AI2:AI244)</f>
        <v>75287</v>
      </c>
      <c r="AJ245" s="50"/>
    </row>
    <row r="246" spans="1:36">
      <c r="AG246" s="52"/>
      <c r="AH246" s="53">
        <f>AH245/AG245*100</f>
        <v>51.690483371085008</v>
      </c>
      <c r="AI246" s="53">
        <f>AI245/AG245*100</f>
        <v>48.309516628914999</v>
      </c>
      <c r="AJ246" s="50"/>
    </row>
    <row r="247" spans="1:36">
      <c r="AG247" s="52"/>
      <c r="AH247" s="52" t="s">
        <v>2508</v>
      </c>
      <c r="AI247" s="52" t="s">
        <v>2479</v>
      </c>
      <c r="AJ247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7270-3C1A-CE4C-A8E5-70C484EF593D}">
  <dimension ref="A1:BJ118"/>
  <sheetViews>
    <sheetView zoomScale="75" workbookViewId="0">
      <selection activeCell="K54" sqref="K54"/>
    </sheetView>
  </sheetViews>
  <sheetFormatPr baseColWidth="10" defaultRowHeight="16"/>
  <cols>
    <col min="1" max="1" width="11" style="55" bestFit="1" customWidth="1"/>
    <col min="2" max="2" width="14.6640625" style="55" bestFit="1" customWidth="1"/>
    <col min="3" max="3" width="14.83203125" style="55" bestFit="1" customWidth="1"/>
    <col min="4" max="5" width="14.83203125" style="55" customWidth="1"/>
    <col min="6" max="6" width="11" style="55" bestFit="1" customWidth="1"/>
    <col min="7" max="7" width="11.6640625" style="55" bestFit="1" customWidth="1"/>
    <col min="8" max="8" width="15.5" style="55" customWidth="1"/>
    <col min="9" max="9" width="11.6640625" style="109" customWidth="1"/>
    <col min="10" max="10" width="11" style="55" bestFit="1" customWidth="1"/>
    <col min="11" max="11" width="17.33203125" style="55" bestFit="1" customWidth="1"/>
    <col min="12" max="12" width="16.1640625" style="55" customWidth="1"/>
    <col min="13" max="14" width="14.83203125" style="55" customWidth="1"/>
    <col min="15" max="15" width="11" style="55" bestFit="1" customWidth="1"/>
    <col min="16" max="16" width="11.83203125" style="55" bestFit="1" customWidth="1"/>
    <col min="17" max="17" width="13.6640625" style="55" customWidth="1"/>
    <col min="18" max="18" width="13.6640625" style="109" customWidth="1"/>
    <col min="19" max="19" width="11.1640625" style="55" bestFit="1" customWidth="1"/>
    <col min="20" max="20" width="10.83203125" style="55"/>
    <col min="21" max="21" width="17.83203125" style="55" customWidth="1"/>
    <col min="22" max="23" width="14.83203125" style="55" customWidth="1"/>
    <col min="24" max="24" width="11.1640625" style="55" bestFit="1" customWidth="1"/>
    <col min="25" max="26" width="12.33203125" style="55" bestFit="1" customWidth="1"/>
    <col min="27" max="27" width="12.33203125" style="109" customWidth="1"/>
    <col min="28" max="28" width="11.1640625" style="55" bestFit="1" customWidth="1"/>
    <col min="29" max="29" width="10.83203125" style="55"/>
    <col min="30" max="30" width="21.83203125" style="55" customWidth="1"/>
    <col min="31" max="32" width="14.83203125" style="55" customWidth="1"/>
    <col min="33" max="33" width="11.1640625" style="55" bestFit="1" customWidth="1"/>
    <col min="34" max="34" width="12.33203125" style="55" bestFit="1" customWidth="1"/>
    <col min="35" max="35" width="15.5" style="55" customWidth="1"/>
    <col min="36" max="36" width="15.5" style="109" customWidth="1"/>
    <col min="37" max="37" width="11.1640625" style="55" bestFit="1" customWidth="1"/>
    <col min="38" max="38" width="10.83203125" style="55"/>
    <col min="39" max="39" width="20.6640625" style="55" customWidth="1"/>
    <col min="40" max="41" width="14.83203125" style="55" customWidth="1"/>
    <col min="42" max="42" width="11.1640625" style="55" bestFit="1" customWidth="1"/>
    <col min="43" max="43" width="12.33203125" style="55" bestFit="1" customWidth="1"/>
    <col min="44" max="44" width="14" style="55" customWidth="1"/>
    <col min="45" max="45" width="14" style="109" customWidth="1"/>
    <col min="46" max="46" width="11" style="55" bestFit="1" customWidth="1"/>
    <col min="47" max="47" width="10.83203125" style="55"/>
    <col min="48" max="48" width="18" style="55" customWidth="1"/>
    <col min="49" max="50" width="14.83203125" style="55" customWidth="1"/>
    <col min="51" max="51" width="11" style="55" bestFit="1" customWidth="1"/>
    <col min="52" max="52" width="11.83203125" style="55" bestFit="1" customWidth="1"/>
    <col min="53" max="53" width="14.33203125" style="55" customWidth="1"/>
    <col min="54" max="54" width="14.33203125" style="109" customWidth="1"/>
    <col min="55" max="55" width="11" style="55" bestFit="1" customWidth="1"/>
    <col min="56" max="56" width="10.83203125" style="55"/>
    <col min="57" max="57" width="13" style="55" bestFit="1" customWidth="1"/>
    <col min="58" max="59" width="14.83203125" style="55" customWidth="1"/>
    <col min="60" max="60" width="11" style="55" bestFit="1" customWidth="1"/>
    <col min="61" max="62" width="11.6640625" style="55" bestFit="1" customWidth="1"/>
    <col min="63" max="16384" width="10.83203125" style="57"/>
  </cols>
  <sheetData>
    <row r="1" spans="1:62" s="45" customFormat="1" ht="32">
      <c r="A1" s="58" t="s">
        <v>21</v>
      </c>
      <c r="B1" s="58" t="s">
        <v>22</v>
      </c>
      <c r="C1" s="58" t="s">
        <v>23</v>
      </c>
      <c r="D1" s="58" t="s">
        <v>912</v>
      </c>
      <c r="E1" s="58" t="s">
        <v>913</v>
      </c>
      <c r="F1" s="58" t="s">
        <v>24</v>
      </c>
      <c r="G1" s="58" t="s">
        <v>25</v>
      </c>
      <c r="H1" s="58" t="s">
        <v>26</v>
      </c>
      <c r="I1" s="72"/>
      <c r="J1" s="41" t="s">
        <v>21</v>
      </c>
      <c r="K1" s="41" t="s">
        <v>22</v>
      </c>
      <c r="L1" s="41" t="s">
        <v>23</v>
      </c>
      <c r="M1" s="41" t="s">
        <v>912</v>
      </c>
      <c r="N1" s="41" t="s">
        <v>913</v>
      </c>
      <c r="O1" s="41" t="s">
        <v>24</v>
      </c>
      <c r="P1" s="41" t="s">
        <v>25</v>
      </c>
      <c r="Q1" s="41" t="s">
        <v>26</v>
      </c>
      <c r="R1" s="72"/>
      <c r="S1" s="73" t="s">
        <v>21</v>
      </c>
      <c r="T1" s="73" t="s">
        <v>22</v>
      </c>
      <c r="U1" s="73" t="s">
        <v>23</v>
      </c>
      <c r="V1" s="73" t="s">
        <v>912</v>
      </c>
      <c r="W1" s="73" t="s">
        <v>913</v>
      </c>
      <c r="X1" s="73" t="s">
        <v>24</v>
      </c>
      <c r="Y1" s="73" t="s">
        <v>25</v>
      </c>
      <c r="Z1" s="73" t="s">
        <v>26</v>
      </c>
      <c r="AA1" s="72"/>
      <c r="AB1" s="74" t="s">
        <v>21</v>
      </c>
      <c r="AC1" s="74" t="s">
        <v>22</v>
      </c>
      <c r="AD1" s="74" t="s">
        <v>23</v>
      </c>
      <c r="AE1" s="74" t="s">
        <v>912</v>
      </c>
      <c r="AF1" s="74" t="s">
        <v>913</v>
      </c>
      <c r="AG1" s="74" t="s">
        <v>24</v>
      </c>
      <c r="AH1" s="74" t="s">
        <v>25</v>
      </c>
      <c r="AI1" s="74" t="s">
        <v>26</v>
      </c>
      <c r="AJ1" s="72"/>
      <c r="AK1" s="75" t="s">
        <v>21</v>
      </c>
      <c r="AL1" s="75" t="s">
        <v>22</v>
      </c>
      <c r="AM1" s="75" t="s">
        <v>23</v>
      </c>
      <c r="AN1" s="75" t="s">
        <v>912</v>
      </c>
      <c r="AO1" s="75" t="s">
        <v>913</v>
      </c>
      <c r="AP1" s="75" t="s">
        <v>24</v>
      </c>
      <c r="AQ1" s="75" t="s">
        <v>25</v>
      </c>
      <c r="AR1" s="75" t="s">
        <v>26</v>
      </c>
      <c r="AS1" s="72"/>
      <c r="AT1" s="60" t="s">
        <v>21</v>
      </c>
      <c r="AU1" s="60" t="s">
        <v>22</v>
      </c>
      <c r="AV1" s="44" t="s">
        <v>23</v>
      </c>
      <c r="AW1" s="44" t="s">
        <v>912</v>
      </c>
      <c r="AX1" s="44" t="s">
        <v>913</v>
      </c>
      <c r="AY1" s="60" t="s">
        <v>24</v>
      </c>
      <c r="AZ1" s="60" t="s">
        <v>25</v>
      </c>
      <c r="BA1" s="60" t="s">
        <v>26</v>
      </c>
      <c r="BB1" s="76"/>
      <c r="BC1" s="62" t="s">
        <v>21</v>
      </c>
      <c r="BD1" s="62" t="s">
        <v>22</v>
      </c>
      <c r="BE1" s="83" t="s">
        <v>23</v>
      </c>
      <c r="BF1" s="83" t="s">
        <v>912</v>
      </c>
      <c r="BG1" s="83" t="s">
        <v>913</v>
      </c>
      <c r="BH1" s="62" t="s">
        <v>24</v>
      </c>
      <c r="BI1" s="62" t="s">
        <v>25</v>
      </c>
      <c r="BJ1" s="62" t="s">
        <v>26</v>
      </c>
    </row>
    <row r="2" spans="1:62">
      <c r="A2" s="77">
        <v>2014</v>
      </c>
      <c r="B2" s="77" t="s">
        <v>2509</v>
      </c>
      <c r="C2" s="77" t="s">
        <v>251</v>
      </c>
      <c r="D2" s="77"/>
      <c r="E2" s="77"/>
      <c r="F2" s="77">
        <f>SUM(G2:H2)</f>
        <v>2</v>
      </c>
      <c r="G2" s="77">
        <v>2</v>
      </c>
      <c r="H2" s="77"/>
      <c r="I2" s="78"/>
      <c r="J2" s="77">
        <v>2015</v>
      </c>
      <c r="K2" s="55" t="s">
        <v>2510</v>
      </c>
      <c r="L2" s="55" t="s">
        <v>257</v>
      </c>
      <c r="M2" s="77"/>
      <c r="N2" s="77"/>
      <c r="O2" s="55">
        <f>SUM(P2:Q2)</f>
        <v>14</v>
      </c>
      <c r="P2" s="55">
        <v>14</v>
      </c>
      <c r="S2" s="55">
        <v>2016</v>
      </c>
      <c r="T2" s="55" t="s">
        <v>2511</v>
      </c>
      <c r="U2" s="55" t="s">
        <v>2512</v>
      </c>
      <c r="V2" s="77"/>
      <c r="W2" s="77"/>
      <c r="X2" s="55">
        <f>SUM(Y2:Z2)</f>
        <v>22</v>
      </c>
      <c r="Y2" s="55">
        <v>22</v>
      </c>
      <c r="AB2" s="55">
        <v>2017</v>
      </c>
      <c r="AC2" s="55" t="s">
        <v>2513</v>
      </c>
      <c r="AE2" s="77"/>
      <c r="AF2" s="77"/>
      <c r="AG2" s="55">
        <f>SUM(AH2:AI2)</f>
        <v>39</v>
      </c>
      <c r="AH2" s="55">
        <v>15</v>
      </c>
      <c r="AI2" s="55">
        <v>24</v>
      </c>
      <c r="AK2" s="55">
        <v>2018</v>
      </c>
      <c r="AL2" s="55" t="s">
        <v>2514</v>
      </c>
      <c r="AN2" s="77"/>
      <c r="AO2" s="77"/>
      <c r="AP2" s="55">
        <f>SUM(AQ2:AR2)</f>
        <v>14</v>
      </c>
      <c r="AQ2" s="55">
        <v>6</v>
      </c>
      <c r="AR2" s="55">
        <v>8</v>
      </c>
      <c r="AT2" s="55">
        <v>2019</v>
      </c>
      <c r="AU2" s="55" t="s">
        <v>874</v>
      </c>
      <c r="AW2" s="77"/>
      <c r="AX2" s="77"/>
      <c r="AY2" s="55">
        <f>SUM(AZ2:BA2)</f>
        <v>16</v>
      </c>
      <c r="AZ2" s="55">
        <v>8</v>
      </c>
      <c r="BA2" s="55">
        <v>8</v>
      </c>
      <c r="BC2" s="55">
        <v>2020</v>
      </c>
      <c r="BD2" s="55" t="s">
        <v>418</v>
      </c>
      <c r="BF2" s="77"/>
      <c r="BG2" s="77"/>
      <c r="BH2" s="55">
        <f>SUM(BI2:BJ2)</f>
        <v>67</v>
      </c>
      <c r="BI2" s="55">
        <v>48</v>
      </c>
      <c r="BJ2" s="55">
        <v>19</v>
      </c>
    </row>
    <row r="3" spans="1:62">
      <c r="A3" s="77">
        <v>2014</v>
      </c>
      <c r="B3" s="77" t="s">
        <v>2515</v>
      </c>
      <c r="C3" s="77"/>
      <c r="D3" s="77"/>
      <c r="E3" s="77"/>
      <c r="F3" s="77">
        <f t="shared" ref="F3:F60" si="0">SUM(G3:H3)</f>
        <v>50</v>
      </c>
      <c r="G3" s="77">
        <v>26</v>
      </c>
      <c r="H3" s="77">
        <v>24</v>
      </c>
      <c r="I3" s="78"/>
      <c r="J3" s="77">
        <v>2015</v>
      </c>
      <c r="K3" s="55" t="s">
        <v>2516</v>
      </c>
      <c r="M3" s="77"/>
      <c r="N3" s="77"/>
      <c r="O3" s="55">
        <f t="shared" ref="O3:O66" si="1">SUM(P3:Q3)</f>
        <v>10</v>
      </c>
      <c r="P3" s="55">
        <v>6</v>
      </c>
      <c r="Q3" s="55">
        <v>4</v>
      </c>
      <c r="S3" s="55">
        <v>2016</v>
      </c>
      <c r="T3" s="55" t="s">
        <v>2517</v>
      </c>
      <c r="U3" s="55" t="s">
        <v>1731</v>
      </c>
      <c r="V3" s="77"/>
      <c r="W3" s="77"/>
      <c r="X3" s="55">
        <f t="shared" ref="X3:X66" si="2">SUM(Y3:Z3)</f>
        <v>22</v>
      </c>
      <c r="Y3" s="55">
        <v>22</v>
      </c>
      <c r="AB3" s="55">
        <v>2017</v>
      </c>
      <c r="AC3" s="55" t="s">
        <v>2518</v>
      </c>
      <c r="AE3" s="77"/>
      <c r="AF3" s="77"/>
      <c r="AG3" s="55">
        <f t="shared" ref="AG3:AG66" si="3">SUM(AH3:AI3)</f>
        <v>86</v>
      </c>
      <c r="AH3" s="55">
        <v>44</v>
      </c>
      <c r="AI3" s="55">
        <v>42</v>
      </c>
      <c r="AK3" s="55">
        <v>2018</v>
      </c>
      <c r="AL3" s="55" t="s">
        <v>2519</v>
      </c>
      <c r="AN3" s="77"/>
      <c r="AO3" s="77"/>
      <c r="AP3" s="55">
        <f t="shared" ref="AP3:AP66" si="4">SUM(AQ3:AR3)</f>
        <v>30</v>
      </c>
      <c r="AQ3" s="55">
        <v>17</v>
      </c>
      <c r="AR3" s="55">
        <v>13</v>
      </c>
      <c r="AT3" s="55">
        <v>2019</v>
      </c>
      <c r="AU3" s="55" t="s">
        <v>2520</v>
      </c>
      <c r="AW3" s="77"/>
      <c r="AX3" s="77"/>
      <c r="AY3" s="55">
        <f t="shared" ref="AY3:AY49" si="5">SUM(AZ3:BA3)</f>
        <v>12</v>
      </c>
      <c r="AZ3" s="55">
        <v>6</v>
      </c>
      <c r="BA3" s="55">
        <v>6</v>
      </c>
      <c r="BC3" s="55">
        <v>2020</v>
      </c>
      <c r="BD3" s="55" t="s">
        <v>2521</v>
      </c>
      <c r="BF3" s="77"/>
      <c r="BG3" s="77"/>
      <c r="BH3" s="55">
        <f t="shared" ref="BH3:BH43" si="6">SUM(BI3:BJ3)</f>
        <v>83</v>
      </c>
      <c r="BI3" s="55">
        <v>83</v>
      </c>
    </row>
    <row r="4" spans="1:62">
      <c r="A4" s="77">
        <v>2014</v>
      </c>
      <c r="B4" s="77" t="s">
        <v>2522</v>
      </c>
      <c r="C4" s="77" t="s">
        <v>376</v>
      </c>
      <c r="D4" s="77"/>
      <c r="E4" s="77"/>
      <c r="F4" s="77">
        <f t="shared" si="0"/>
        <v>14</v>
      </c>
      <c r="G4" s="77">
        <v>14</v>
      </c>
      <c r="H4" s="77"/>
      <c r="I4" s="78"/>
      <c r="J4" s="77">
        <v>2015</v>
      </c>
      <c r="K4" s="55" t="s">
        <v>2523</v>
      </c>
      <c r="L4" s="55" t="s">
        <v>600</v>
      </c>
      <c r="M4" s="77"/>
      <c r="N4" s="77"/>
      <c r="O4" s="55">
        <f t="shared" si="1"/>
        <v>15</v>
      </c>
      <c r="P4" s="55">
        <v>15</v>
      </c>
      <c r="S4" s="55">
        <v>2016</v>
      </c>
      <c r="T4" s="55" t="s">
        <v>2524</v>
      </c>
      <c r="U4" s="55" t="s">
        <v>2525</v>
      </c>
      <c r="V4" s="77"/>
      <c r="W4" s="77"/>
      <c r="X4" s="55">
        <f t="shared" si="2"/>
        <v>22</v>
      </c>
      <c r="Y4" s="55">
        <v>22</v>
      </c>
      <c r="AB4" s="55">
        <v>2017</v>
      </c>
      <c r="AC4" s="55" t="s">
        <v>2526</v>
      </c>
      <c r="AD4" s="55" t="s">
        <v>378</v>
      </c>
      <c r="AE4" s="77"/>
      <c r="AF4" s="77"/>
      <c r="AG4" s="55">
        <f t="shared" si="3"/>
        <v>6</v>
      </c>
      <c r="AH4" s="55">
        <v>6</v>
      </c>
      <c r="AK4" s="12">
        <v>2018</v>
      </c>
      <c r="AL4" s="12" t="s">
        <v>2527</v>
      </c>
      <c r="AM4" s="12" t="s">
        <v>2528</v>
      </c>
      <c r="AN4" s="67" t="s">
        <v>914</v>
      </c>
      <c r="AO4" s="77"/>
      <c r="AP4" s="12">
        <f t="shared" si="4"/>
        <v>27</v>
      </c>
      <c r="AQ4" s="12"/>
      <c r="AR4" s="12">
        <v>27</v>
      </c>
      <c r="AS4" s="18"/>
      <c r="AT4" s="55">
        <v>2019</v>
      </c>
      <c r="AU4" s="55" t="s">
        <v>2529</v>
      </c>
      <c r="AV4" s="55" t="s">
        <v>48</v>
      </c>
      <c r="AW4" s="77"/>
      <c r="AX4" s="77"/>
      <c r="AY4" s="55">
        <f t="shared" si="5"/>
        <v>117</v>
      </c>
      <c r="AZ4" s="55">
        <v>117</v>
      </c>
      <c r="BC4" s="55">
        <v>2020</v>
      </c>
      <c r="BD4" s="55" t="s">
        <v>2530</v>
      </c>
      <c r="BF4" s="77"/>
      <c r="BG4" s="77"/>
      <c r="BH4" s="55">
        <f t="shared" si="6"/>
        <v>24</v>
      </c>
      <c r="BI4" s="55">
        <v>12</v>
      </c>
      <c r="BJ4" s="55">
        <v>12</v>
      </c>
    </row>
    <row r="5" spans="1:62">
      <c r="A5" s="67">
        <v>2014</v>
      </c>
      <c r="B5" s="67" t="s">
        <v>2531</v>
      </c>
      <c r="C5" s="67" t="s">
        <v>2532</v>
      </c>
      <c r="D5" s="67" t="s">
        <v>914</v>
      </c>
      <c r="E5" s="67"/>
      <c r="F5" s="67">
        <f t="shared" si="0"/>
        <v>13</v>
      </c>
      <c r="G5" s="67"/>
      <c r="H5" s="67">
        <v>13</v>
      </c>
      <c r="I5" s="79"/>
      <c r="J5" s="77">
        <v>2015</v>
      </c>
      <c r="K5" s="55" t="s">
        <v>2533</v>
      </c>
      <c r="M5" s="67"/>
      <c r="N5" s="67"/>
      <c r="O5" s="55">
        <f t="shared" si="1"/>
        <v>15</v>
      </c>
      <c r="P5" s="55">
        <v>12</v>
      </c>
      <c r="Q5" s="55">
        <v>3</v>
      </c>
      <c r="S5" s="55">
        <v>2016</v>
      </c>
      <c r="T5" s="55" t="s">
        <v>2534</v>
      </c>
      <c r="U5" s="55" t="s">
        <v>592</v>
      </c>
      <c r="V5" s="67"/>
      <c r="W5" s="67"/>
      <c r="X5" s="55">
        <f t="shared" si="2"/>
        <v>24</v>
      </c>
      <c r="Y5" s="55">
        <v>24</v>
      </c>
      <c r="AB5" s="55">
        <v>2017</v>
      </c>
      <c r="AC5" s="55" t="s">
        <v>2535</v>
      </c>
      <c r="AD5" s="55" t="s">
        <v>378</v>
      </c>
      <c r="AE5" s="67"/>
      <c r="AF5" s="67"/>
      <c r="AG5" s="55">
        <f t="shared" si="3"/>
        <v>14</v>
      </c>
      <c r="AH5" s="55">
        <v>14</v>
      </c>
      <c r="AK5" s="55">
        <v>2018</v>
      </c>
      <c r="AL5" s="55" t="s">
        <v>2536</v>
      </c>
      <c r="AN5" s="67"/>
      <c r="AO5" s="67"/>
      <c r="AP5" s="55">
        <f t="shared" si="4"/>
        <v>26</v>
      </c>
      <c r="AQ5" s="55">
        <v>16</v>
      </c>
      <c r="AR5" s="55">
        <v>10</v>
      </c>
      <c r="AT5" s="55">
        <v>2019</v>
      </c>
      <c r="AU5" s="55" t="s">
        <v>2537</v>
      </c>
      <c r="AV5" s="55" t="s">
        <v>2538</v>
      </c>
      <c r="AW5" s="67"/>
      <c r="AX5" s="67"/>
      <c r="AY5" s="55">
        <f t="shared" si="5"/>
        <v>35</v>
      </c>
      <c r="AZ5" s="55">
        <v>35</v>
      </c>
      <c r="BC5" s="55">
        <v>2020</v>
      </c>
      <c r="BD5" s="55" t="s">
        <v>169</v>
      </c>
      <c r="BF5" s="67"/>
      <c r="BG5" s="67"/>
      <c r="BH5" s="55">
        <f t="shared" si="6"/>
        <v>14</v>
      </c>
      <c r="BI5" s="55">
        <v>11</v>
      </c>
      <c r="BJ5" s="55">
        <v>3</v>
      </c>
    </row>
    <row r="6" spans="1:62">
      <c r="A6" s="77">
        <v>2014</v>
      </c>
      <c r="B6" s="77" t="s">
        <v>2539</v>
      </c>
      <c r="C6" s="77"/>
      <c r="D6" s="77"/>
      <c r="E6" s="77"/>
      <c r="F6" s="77">
        <f t="shared" si="0"/>
        <v>27</v>
      </c>
      <c r="G6" s="77">
        <v>11</v>
      </c>
      <c r="H6" s="77">
        <v>16</v>
      </c>
      <c r="I6" s="78"/>
      <c r="J6" s="77">
        <v>2015</v>
      </c>
      <c r="K6" s="55" t="s">
        <v>2540</v>
      </c>
      <c r="L6" s="55" t="s">
        <v>2541</v>
      </c>
      <c r="M6" s="77"/>
      <c r="N6" s="77"/>
      <c r="O6" s="55">
        <f t="shared" si="1"/>
        <v>56</v>
      </c>
      <c r="P6" s="55">
        <v>56</v>
      </c>
      <c r="S6" s="12">
        <v>2016</v>
      </c>
      <c r="T6" s="12" t="s">
        <v>2542</v>
      </c>
      <c r="U6" s="12" t="s">
        <v>2543</v>
      </c>
      <c r="V6" s="67" t="s">
        <v>914</v>
      </c>
      <c r="W6" s="77"/>
      <c r="X6" s="12">
        <f t="shared" si="2"/>
        <v>19</v>
      </c>
      <c r="Y6" s="12"/>
      <c r="Z6" s="12">
        <v>19</v>
      </c>
      <c r="AA6" s="18"/>
      <c r="AB6" s="12">
        <v>2017</v>
      </c>
      <c r="AC6" s="12" t="s">
        <v>122</v>
      </c>
      <c r="AD6" s="12" t="s">
        <v>2544</v>
      </c>
      <c r="AE6" s="67" t="s">
        <v>914</v>
      </c>
      <c r="AF6" s="77"/>
      <c r="AG6" s="12">
        <f t="shared" si="3"/>
        <v>9</v>
      </c>
      <c r="AH6" s="12">
        <v>9</v>
      </c>
      <c r="AI6" s="12"/>
      <c r="AJ6" s="18"/>
      <c r="AK6" s="55">
        <v>2018</v>
      </c>
      <c r="AL6" s="55" t="s">
        <v>2545</v>
      </c>
      <c r="AN6" s="77"/>
      <c r="AO6" s="77"/>
      <c r="AP6" s="55">
        <f t="shared" si="4"/>
        <v>18</v>
      </c>
      <c r="AQ6" s="55">
        <v>9</v>
      </c>
      <c r="AR6" s="55">
        <v>9</v>
      </c>
      <c r="AT6" s="55">
        <v>2019</v>
      </c>
      <c r="AU6" s="55" t="s">
        <v>2261</v>
      </c>
      <c r="AV6" s="55" t="s">
        <v>170</v>
      </c>
      <c r="AW6" s="77"/>
      <c r="AX6" s="77"/>
      <c r="AY6" s="55">
        <f t="shared" si="5"/>
        <v>10</v>
      </c>
      <c r="AZ6" s="55">
        <v>10</v>
      </c>
      <c r="BC6" s="55">
        <v>2020</v>
      </c>
      <c r="BD6" s="55" t="s">
        <v>2546</v>
      </c>
      <c r="BF6" s="77"/>
      <c r="BG6" s="77"/>
      <c r="BH6" s="55">
        <f t="shared" si="6"/>
        <v>7</v>
      </c>
      <c r="BI6" s="55">
        <v>7</v>
      </c>
    </row>
    <row r="7" spans="1:62">
      <c r="A7" s="77">
        <v>2014</v>
      </c>
      <c r="B7" s="77" t="s">
        <v>2547</v>
      </c>
      <c r="C7" s="77" t="s">
        <v>2548</v>
      </c>
      <c r="D7" s="77"/>
      <c r="E7" s="77"/>
      <c r="F7" s="77">
        <f t="shared" si="0"/>
        <v>30</v>
      </c>
      <c r="G7" s="77">
        <v>30</v>
      </c>
      <c r="H7" s="77"/>
      <c r="I7" s="78"/>
      <c r="J7" s="77">
        <v>2015</v>
      </c>
      <c r="K7" s="55" t="s">
        <v>2549</v>
      </c>
      <c r="M7" s="77"/>
      <c r="N7" s="77"/>
      <c r="O7" s="55">
        <f t="shared" si="1"/>
        <v>6</v>
      </c>
      <c r="P7" s="55">
        <v>5</v>
      </c>
      <c r="Q7" s="55">
        <v>1</v>
      </c>
      <c r="S7" s="55">
        <v>2016</v>
      </c>
      <c r="T7" s="55" t="s">
        <v>878</v>
      </c>
      <c r="V7" s="77"/>
      <c r="W7" s="77"/>
      <c r="X7" s="55">
        <f t="shared" si="2"/>
        <v>60</v>
      </c>
      <c r="Y7" s="55">
        <v>39</v>
      </c>
      <c r="Z7" s="55">
        <v>21</v>
      </c>
      <c r="AB7" s="12">
        <v>2017</v>
      </c>
      <c r="AC7" s="12" t="s">
        <v>2550</v>
      </c>
      <c r="AD7" s="12" t="s">
        <v>2551</v>
      </c>
      <c r="AE7" s="67" t="s">
        <v>914</v>
      </c>
      <c r="AF7" s="77"/>
      <c r="AG7" s="12">
        <f t="shared" si="3"/>
        <v>50</v>
      </c>
      <c r="AH7" s="12"/>
      <c r="AI7" s="12">
        <v>50</v>
      </c>
      <c r="AJ7" s="18"/>
      <c r="AK7" s="12">
        <v>2018</v>
      </c>
      <c r="AL7" s="12" t="s">
        <v>2552</v>
      </c>
      <c r="AM7" s="12" t="s">
        <v>2553</v>
      </c>
      <c r="AN7" s="67" t="s">
        <v>914</v>
      </c>
      <c r="AO7" s="77"/>
      <c r="AP7" s="12">
        <f t="shared" si="4"/>
        <v>23</v>
      </c>
      <c r="AQ7" s="12"/>
      <c r="AR7" s="12">
        <v>23</v>
      </c>
      <c r="AS7" s="18"/>
      <c r="AT7" s="55">
        <v>2019</v>
      </c>
      <c r="AU7" s="55" t="s">
        <v>2554</v>
      </c>
      <c r="AW7" s="77"/>
      <c r="AX7" s="77"/>
      <c r="AY7" s="55">
        <f t="shared" si="5"/>
        <v>91</v>
      </c>
      <c r="AZ7" s="55">
        <v>48</v>
      </c>
      <c r="BA7" s="55">
        <v>43</v>
      </c>
      <c r="BC7" s="55">
        <v>2020</v>
      </c>
      <c r="BD7" s="55" t="s">
        <v>2555</v>
      </c>
      <c r="BF7" s="77"/>
      <c r="BG7" s="77"/>
      <c r="BH7" s="55">
        <f t="shared" si="6"/>
        <v>11</v>
      </c>
      <c r="BJ7" s="55">
        <v>11</v>
      </c>
    </row>
    <row r="8" spans="1:62">
      <c r="A8" s="77">
        <v>2014</v>
      </c>
      <c r="B8" s="77" t="s">
        <v>2556</v>
      </c>
      <c r="C8" s="77"/>
      <c r="D8" s="77"/>
      <c r="E8" s="77"/>
      <c r="F8" s="77">
        <f t="shared" si="0"/>
        <v>68</v>
      </c>
      <c r="G8" s="77">
        <v>61</v>
      </c>
      <c r="H8" s="77">
        <v>7</v>
      </c>
      <c r="I8" s="78"/>
      <c r="J8" s="77">
        <v>2015</v>
      </c>
      <c r="K8" s="55" t="s">
        <v>2557</v>
      </c>
      <c r="L8" s="55" t="s">
        <v>2558</v>
      </c>
      <c r="M8" s="77"/>
      <c r="N8" s="77"/>
      <c r="O8" s="55">
        <f t="shared" si="1"/>
        <v>30</v>
      </c>
      <c r="P8" s="55">
        <v>30</v>
      </c>
      <c r="S8" s="55">
        <v>2016</v>
      </c>
      <c r="T8" s="55" t="s">
        <v>2559</v>
      </c>
      <c r="U8" s="55" t="s">
        <v>2560</v>
      </c>
      <c r="V8" s="77"/>
      <c r="W8" s="77"/>
      <c r="X8" s="55">
        <f t="shared" si="2"/>
        <v>16</v>
      </c>
      <c r="Y8" s="55">
        <v>16</v>
      </c>
      <c r="AB8" s="55">
        <v>2017</v>
      </c>
      <c r="AC8" s="55" t="s">
        <v>1542</v>
      </c>
      <c r="AD8" s="55" t="s">
        <v>2561</v>
      </c>
      <c r="AE8" s="77"/>
      <c r="AF8" s="77"/>
      <c r="AG8" s="55">
        <f t="shared" si="3"/>
        <v>10</v>
      </c>
      <c r="AH8" s="55">
        <v>10</v>
      </c>
      <c r="AK8" s="55">
        <v>2018</v>
      </c>
      <c r="AL8" s="55" t="s">
        <v>2562</v>
      </c>
      <c r="AN8" s="77"/>
      <c r="AO8" s="77"/>
      <c r="AP8" s="55">
        <f t="shared" si="4"/>
        <v>94</v>
      </c>
      <c r="AQ8" s="55">
        <v>59</v>
      </c>
      <c r="AR8" s="55">
        <v>35</v>
      </c>
      <c r="AT8" s="12">
        <v>2019</v>
      </c>
      <c r="AU8" s="12" t="s">
        <v>2563</v>
      </c>
      <c r="AV8" s="12" t="s">
        <v>2564</v>
      </c>
      <c r="AW8" s="67" t="s">
        <v>914</v>
      </c>
      <c r="AX8" s="77"/>
      <c r="AY8" s="12">
        <f t="shared" si="5"/>
        <v>30</v>
      </c>
      <c r="AZ8" s="12"/>
      <c r="BA8" s="12">
        <v>30</v>
      </c>
      <c r="BB8" s="18"/>
      <c r="BC8" s="55">
        <v>2020</v>
      </c>
      <c r="BD8" s="55" t="s">
        <v>2565</v>
      </c>
      <c r="BF8" s="77"/>
      <c r="BG8" s="77"/>
      <c r="BH8" s="55">
        <f t="shared" si="6"/>
        <v>72</v>
      </c>
      <c r="BI8" s="55">
        <v>63</v>
      </c>
      <c r="BJ8" s="55">
        <v>9</v>
      </c>
    </row>
    <row r="9" spans="1:62">
      <c r="A9" s="77">
        <v>2014</v>
      </c>
      <c r="B9" s="77" t="s">
        <v>2566</v>
      </c>
      <c r="C9" s="77" t="s">
        <v>2567</v>
      </c>
      <c r="D9" s="77"/>
      <c r="E9" s="77"/>
      <c r="F9" s="77">
        <f t="shared" si="0"/>
        <v>12</v>
      </c>
      <c r="G9" s="77">
        <v>12</v>
      </c>
      <c r="H9" s="77"/>
      <c r="I9" s="78"/>
      <c r="J9" s="77">
        <v>2015</v>
      </c>
      <c r="K9" s="55" t="s">
        <v>223</v>
      </c>
      <c r="L9" s="55" t="s">
        <v>1655</v>
      </c>
      <c r="M9" s="77"/>
      <c r="N9" s="77"/>
      <c r="O9" s="55">
        <f t="shared" si="1"/>
        <v>10</v>
      </c>
      <c r="P9" s="55">
        <v>10</v>
      </c>
      <c r="S9" s="12">
        <v>2016</v>
      </c>
      <c r="T9" s="12" t="s">
        <v>2568</v>
      </c>
      <c r="U9" s="12" t="s">
        <v>2569</v>
      </c>
      <c r="V9" s="67" t="s">
        <v>914</v>
      </c>
      <c r="W9" s="77"/>
      <c r="X9" s="12">
        <f t="shared" si="2"/>
        <v>28</v>
      </c>
      <c r="Y9" s="12"/>
      <c r="Z9" s="12">
        <v>28</v>
      </c>
      <c r="AA9" s="18"/>
      <c r="AB9" s="55">
        <v>2017</v>
      </c>
      <c r="AC9" s="55" t="s">
        <v>2570</v>
      </c>
      <c r="AE9" s="77"/>
      <c r="AF9" s="77"/>
      <c r="AG9" s="55">
        <f t="shared" si="3"/>
        <v>24</v>
      </c>
      <c r="AH9" s="55">
        <v>12</v>
      </c>
      <c r="AI9" s="55">
        <v>12</v>
      </c>
      <c r="AK9" s="55">
        <v>2018</v>
      </c>
      <c r="AL9" s="55" t="s">
        <v>1660</v>
      </c>
      <c r="AN9" s="77"/>
      <c r="AO9" s="77"/>
      <c r="AP9" s="55">
        <f t="shared" si="4"/>
        <v>19</v>
      </c>
      <c r="AQ9" s="55">
        <v>9</v>
      </c>
      <c r="AR9" s="55">
        <v>10</v>
      </c>
      <c r="AT9" s="12">
        <v>2019</v>
      </c>
      <c r="AU9" s="12" t="s">
        <v>2571</v>
      </c>
      <c r="AV9" s="12" t="s">
        <v>2572</v>
      </c>
      <c r="AW9" s="67" t="s">
        <v>914</v>
      </c>
      <c r="AX9" s="77"/>
      <c r="AY9" s="12">
        <f t="shared" si="5"/>
        <v>11</v>
      </c>
      <c r="AZ9" s="12"/>
      <c r="BA9" s="12">
        <v>11</v>
      </c>
      <c r="BB9" s="18"/>
      <c r="BC9" s="55">
        <v>2020</v>
      </c>
      <c r="BD9" s="55" t="s">
        <v>2573</v>
      </c>
      <c r="BF9" s="77"/>
      <c r="BG9" s="77"/>
      <c r="BH9" s="55">
        <f t="shared" si="6"/>
        <v>9</v>
      </c>
      <c r="BI9" s="55">
        <v>9</v>
      </c>
    </row>
    <row r="10" spans="1:62">
      <c r="A10" s="77">
        <v>2014</v>
      </c>
      <c r="B10" s="77" t="s">
        <v>2574</v>
      </c>
      <c r="C10" s="77" t="s">
        <v>2575</v>
      </c>
      <c r="D10" s="77"/>
      <c r="E10" s="77"/>
      <c r="F10" s="77">
        <f t="shared" si="0"/>
        <v>8</v>
      </c>
      <c r="G10" s="77">
        <v>8</v>
      </c>
      <c r="H10" s="77"/>
      <c r="I10" s="78"/>
      <c r="J10" s="77">
        <v>2015</v>
      </c>
      <c r="K10" s="55" t="s">
        <v>2576</v>
      </c>
      <c r="M10" s="77"/>
      <c r="N10" s="77"/>
      <c r="O10" s="55">
        <f t="shared" si="1"/>
        <v>18</v>
      </c>
      <c r="P10" s="55">
        <v>10</v>
      </c>
      <c r="Q10" s="55">
        <v>8</v>
      </c>
      <c r="S10" s="12">
        <v>2016</v>
      </c>
      <c r="T10" s="12" t="s">
        <v>995</v>
      </c>
      <c r="U10" s="12" t="s">
        <v>2577</v>
      </c>
      <c r="V10" s="67" t="s">
        <v>914</v>
      </c>
      <c r="W10" s="77"/>
      <c r="X10" s="12">
        <f t="shared" si="2"/>
        <v>19</v>
      </c>
      <c r="Y10" s="12">
        <v>19</v>
      </c>
      <c r="Z10" s="12"/>
      <c r="AA10" s="18"/>
      <c r="AB10" s="55">
        <v>2017</v>
      </c>
      <c r="AC10" s="55" t="s">
        <v>2578</v>
      </c>
      <c r="AD10" s="55" t="s">
        <v>2579</v>
      </c>
      <c r="AE10" s="77"/>
      <c r="AF10" s="77"/>
      <c r="AG10" s="55">
        <f t="shared" si="3"/>
        <v>26</v>
      </c>
      <c r="AH10" s="55">
        <v>26</v>
      </c>
      <c r="AK10" s="55">
        <v>2018</v>
      </c>
      <c r="AL10" s="55" t="s">
        <v>2580</v>
      </c>
      <c r="AM10" s="55" t="s">
        <v>2581</v>
      </c>
      <c r="AN10" s="77"/>
      <c r="AO10" s="77"/>
      <c r="AP10" s="55">
        <f t="shared" si="4"/>
        <v>8</v>
      </c>
      <c r="AQ10" s="55">
        <v>8</v>
      </c>
      <c r="AT10" s="55">
        <v>2019</v>
      </c>
      <c r="AU10" s="55" t="s">
        <v>2582</v>
      </c>
      <c r="AW10" s="77"/>
      <c r="AX10" s="77"/>
      <c r="AY10" s="55">
        <f t="shared" si="5"/>
        <v>32</v>
      </c>
      <c r="AZ10" s="55">
        <v>16</v>
      </c>
      <c r="BA10" s="55">
        <v>16</v>
      </c>
      <c r="BC10" s="55">
        <v>2020</v>
      </c>
      <c r="BD10" s="55" t="s">
        <v>357</v>
      </c>
      <c r="BF10" s="77"/>
      <c r="BG10" s="77"/>
      <c r="BH10" s="55">
        <f t="shared" si="6"/>
        <v>20</v>
      </c>
      <c r="BI10" s="55">
        <v>20</v>
      </c>
    </row>
    <row r="11" spans="1:62">
      <c r="A11" s="77">
        <v>2014</v>
      </c>
      <c r="B11" s="77" t="s">
        <v>2583</v>
      </c>
      <c r="C11" s="77"/>
      <c r="D11" s="77"/>
      <c r="E11" s="77"/>
      <c r="F11" s="77">
        <f t="shared" si="0"/>
        <v>18</v>
      </c>
      <c r="G11" s="77">
        <v>14</v>
      </c>
      <c r="H11" s="77">
        <v>4</v>
      </c>
      <c r="I11" s="78"/>
      <c r="J11" s="77">
        <v>2015</v>
      </c>
      <c r="K11" s="55" t="s">
        <v>2584</v>
      </c>
      <c r="L11" s="55" t="s">
        <v>603</v>
      </c>
      <c r="M11" s="77"/>
      <c r="N11" s="77"/>
      <c r="O11" s="55">
        <f t="shared" si="1"/>
        <v>10</v>
      </c>
      <c r="P11" s="55">
        <v>10</v>
      </c>
      <c r="S11" s="55">
        <v>2016</v>
      </c>
      <c r="T11" s="55" t="s">
        <v>2585</v>
      </c>
      <c r="V11" s="77"/>
      <c r="W11" s="77"/>
      <c r="X11" s="55">
        <f t="shared" si="2"/>
        <v>457</v>
      </c>
      <c r="Y11" s="55">
        <v>278</v>
      </c>
      <c r="Z11" s="55">
        <v>179</v>
      </c>
      <c r="AB11" s="12">
        <v>2017</v>
      </c>
      <c r="AC11" s="12" t="s">
        <v>1173</v>
      </c>
      <c r="AD11" s="12" t="s">
        <v>2586</v>
      </c>
      <c r="AE11" s="67" t="s">
        <v>914</v>
      </c>
      <c r="AF11" s="77"/>
      <c r="AG11" s="12">
        <f t="shared" si="3"/>
        <v>21</v>
      </c>
      <c r="AH11" s="12"/>
      <c r="AI11" s="12">
        <v>21</v>
      </c>
      <c r="AJ11" s="18"/>
      <c r="AK11" s="55">
        <v>2018</v>
      </c>
      <c r="AL11" s="55" t="s">
        <v>1380</v>
      </c>
      <c r="AN11" s="77"/>
      <c r="AO11" s="77"/>
      <c r="AP11" s="55">
        <f t="shared" si="4"/>
        <v>82</v>
      </c>
      <c r="AQ11" s="55">
        <v>41</v>
      </c>
      <c r="AR11" s="55">
        <v>41</v>
      </c>
      <c r="AT11" s="12">
        <v>2019</v>
      </c>
      <c r="AU11" s="12" t="s">
        <v>2587</v>
      </c>
      <c r="AV11" s="12" t="s">
        <v>2588</v>
      </c>
      <c r="AW11" s="67" t="s">
        <v>914</v>
      </c>
      <c r="AX11" s="77"/>
      <c r="AY11" s="12">
        <f t="shared" si="5"/>
        <v>60</v>
      </c>
      <c r="AZ11" s="12">
        <v>60</v>
      </c>
      <c r="BA11" s="12"/>
      <c r="BB11" s="18"/>
      <c r="BC11" s="55">
        <v>2020</v>
      </c>
      <c r="BD11" s="55" t="s">
        <v>2589</v>
      </c>
      <c r="BF11" s="77"/>
      <c r="BG11" s="77"/>
      <c r="BH11" s="55">
        <f t="shared" si="6"/>
        <v>7</v>
      </c>
      <c r="BI11" s="55">
        <v>7</v>
      </c>
    </row>
    <row r="12" spans="1:62">
      <c r="A12" s="77">
        <v>2014</v>
      </c>
      <c r="B12" s="77" t="s">
        <v>2590</v>
      </c>
      <c r="C12" s="77" t="s">
        <v>2591</v>
      </c>
      <c r="D12" s="77"/>
      <c r="E12" s="77"/>
      <c r="F12" s="77">
        <f t="shared" si="0"/>
        <v>10</v>
      </c>
      <c r="G12" s="77">
        <v>10</v>
      </c>
      <c r="H12" s="77"/>
      <c r="I12" s="78"/>
      <c r="J12" s="77">
        <v>2015</v>
      </c>
      <c r="K12" s="55" t="s">
        <v>2592</v>
      </c>
      <c r="L12" s="55" t="s">
        <v>599</v>
      </c>
      <c r="M12" s="77"/>
      <c r="N12" s="77"/>
      <c r="O12" s="55">
        <f t="shared" si="1"/>
        <v>10</v>
      </c>
      <c r="P12" s="55">
        <v>10</v>
      </c>
      <c r="S12" s="55">
        <v>2016</v>
      </c>
      <c r="T12" s="55" t="s">
        <v>2593</v>
      </c>
      <c r="U12" s="55" t="s">
        <v>2594</v>
      </c>
      <c r="V12" s="77"/>
      <c r="W12" s="77"/>
      <c r="X12" s="55">
        <f t="shared" si="2"/>
        <v>201</v>
      </c>
      <c r="Z12" s="55">
        <v>201</v>
      </c>
      <c r="AB12" s="55">
        <v>2017</v>
      </c>
      <c r="AC12" s="55" t="s">
        <v>786</v>
      </c>
      <c r="AD12" s="55" t="s">
        <v>2595</v>
      </c>
      <c r="AE12" s="77"/>
      <c r="AF12" s="77"/>
      <c r="AG12" s="55">
        <f t="shared" si="3"/>
        <v>16</v>
      </c>
      <c r="AH12" s="55">
        <v>16</v>
      </c>
      <c r="AK12" s="55">
        <v>2018</v>
      </c>
      <c r="AL12" s="55" t="s">
        <v>2596</v>
      </c>
      <c r="AM12" s="55" t="s">
        <v>2597</v>
      </c>
      <c r="AN12" s="67" t="s">
        <v>914</v>
      </c>
      <c r="AO12" s="67" t="s">
        <v>914</v>
      </c>
      <c r="AP12" s="55">
        <f t="shared" si="4"/>
        <v>163</v>
      </c>
      <c r="AR12" s="55">
        <v>163</v>
      </c>
      <c r="AT12" s="12">
        <v>2019</v>
      </c>
      <c r="AU12" s="12" t="s">
        <v>2598</v>
      </c>
      <c r="AV12" s="12" t="s">
        <v>2599</v>
      </c>
      <c r="AW12" s="67" t="s">
        <v>914</v>
      </c>
      <c r="AX12" s="77"/>
      <c r="AY12" s="12">
        <f t="shared" si="5"/>
        <v>14</v>
      </c>
      <c r="AZ12" s="12">
        <v>14</v>
      </c>
      <c r="BA12" s="12"/>
      <c r="BB12" s="18"/>
      <c r="BC12" s="55">
        <v>2020</v>
      </c>
      <c r="BD12" s="55" t="s">
        <v>2600</v>
      </c>
      <c r="BF12" s="77"/>
      <c r="BG12" s="77"/>
      <c r="BH12" s="55">
        <f t="shared" si="6"/>
        <v>502</v>
      </c>
      <c r="BI12" s="55">
        <v>349</v>
      </c>
      <c r="BJ12" s="55">
        <v>153</v>
      </c>
    </row>
    <row r="13" spans="1:62">
      <c r="A13" s="77">
        <v>2014</v>
      </c>
      <c r="B13" s="77" t="s">
        <v>2601</v>
      </c>
      <c r="C13" s="77" t="s">
        <v>162</v>
      </c>
      <c r="D13" s="77"/>
      <c r="E13" s="77"/>
      <c r="F13" s="77">
        <f t="shared" si="0"/>
        <v>9</v>
      </c>
      <c r="G13" s="77"/>
      <c r="H13" s="77">
        <v>9</v>
      </c>
      <c r="I13" s="78"/>
      <c r="J13" s="77">
        <v>2015</v>
      </c>
      <c r="K13" s="55" t="s">
        <v>2602</v>
      </c>
      <c r="L13" s="55" t="s">
        <v>2603</v>
      </c>
      <c r="M13" s="77"/>
      <c r="N13" s="77"/>
      <c r="O13" s="55">
        <f t="shared" si="1"/>
        <v>14</v>
      </c>
      <c r="P13" s="55">
        <v>14</v>
      </c>
      <c r="S13" s="12">
        <v>2016</v>
      </c>
      <c r="T13" s="12" t="s">
        <v>2604</v>
      </c>
      <c r="U13" s="12" t="s">
        <v>2577</v>
      </c>
      <c r="V13" s="67" t="s">
        <v>914</v>
      </c>
      <c r="W13" s="77"/>
      <c r="X13" s="12">
        <f t="shared" si="2"/>
        <v>21</v>
      </c>
      <c r="Y13" s="12">
        <v>21</v>
      </c>
      <c r="Z13" s="12"/>
      <c r="AA13" s="18"/>
      <c r="AB13" s="55">
        <v>2017</v>
      </c>
      <c r="AC13" s="55" t="s">
        <v>2605</v>
      </c>
      <c r="AD13" s="55" t="s">
        <v>2606</v>
      </c>
      <c r="AE13" s="77"/>
      <c r="AF13" s="77"/>
      <c r="AG13" s="55">
        <f t="shared" si="3"/>
        <v>10</v>
      </c>
      <c r="AH13" s="55">
        <v>10</v>
      </c>
      <c r="AK13" s="55">
        <v>2018</v>
      </c>
      <c r="AL13" s="55" t="s">
        <v>2607</v>
      </c>
      <c r="AM13" s="55" t="s">
        <v>600</v>
      </c>
      <c r="AN13" s="77"/>
      <c r="AO13" s="77"/>
      <c r="AP13" s="55">
        <f t="shared" si="4"/>
        <v>8</v>
      </c>
      <c r="AQ13" s="55">
        <v>8</v>
      </c>
      <c r="AT13" s="55">
        <v>2019</v>
      </c>
      <c r="AU13" s="55" t="s">
        <v>2046</v>
      </c>
      <c r="AV13" s="55" t="s">
        <v>1567</v>
      </c>
      <c r="AW13" s="77"/>
      <c r="AX13" s="77"/>
      <c r="AY13" s="55">
        <f t="shared" si="5"/>
        <v>10</v>
      </c>
      <c r="BA13" s="55">
        <v>10</v>
      </c>
      <c r="BC13" s="55">
        <v>2020</v>
      </c>
      <c r="BD13" s="55" t="s">
        <v>923</v>
      </c>
      <c r="BF13" s="77"/>
      <c r="BG13" s="77"/>
      <c r="BH13" s="55">
        <f t="shared" si="6"/>
        <v>819</v>
      </c>
      <c r="BI13" s="55">
        <v>395</v>
      </c>
      <c r="BJ13" s="55">
        <v>424</v>
      </c>
    </row>
    <row r="14" spans="1:62">
      <c r="A14" s="77">
        <v>2014</v>
      </c>
      <c r="B14" s="77" t="s">
        <v>2513</v>
      </c>
      <c r="C14" s="77"/>
      <c r="D14" s="77"/>
      <c r="E14" s="77"/>
      <c r="F14" s="77">
        <f t="shared" si="0"/>
        <v>87</v>
      </c>
      <c r="G14" s="77">
        <v>57</v>
      </c>
      <c r="H14" s="77">
        <v>30</v>
      </c>
      <c r="I14" s="78"/>
      <c r="J14" s="77">
        <v>2015</v>
      </c>
      <c r="K14" s="55" t="s">
        <v>2608</v>
      </c>
      <c r="L14" s="55" t="s">
        <v>2609</v>
      </c>
      <c r="M14" s="77"/>
      <c r="N14" s="77"/>
      <c r="O14" s="55">
        <f t="shared" si="1"/>
        <v>8</v>
      </c>
      <c r="P14" s="55">
        <v>8</v>
      </c>
      <c r="S14" s="55">
        <v>2016</v>
      </c>
      <c r="T14" s="55" t="s">
        <v>2610</v>
      </c>
      <c r="U14" s="55" t="s">
        <v>2611</v>
      </c>
      <c r="V14" s="77"/>
      <c r="W14" s="77"/>
      <c r="X14" s="55">
        <f t="shared" si="2"/>
        <v>17</v>
      </c>
      <c r="Z14" s="55">
        <v>17</v>
      </c>
      <c r="AB14" s="55">
        <v>2017</v>
      </c>
      <c r="AC14" s="55" t="s">
        <v>2612</v>
      </c>
      <c r="AD14" s="55" t="s">
        <v>170</v>
      </c>
      <c r="AE14" s="77"/>
      <c r="AF14" s="77"/>
      <c r="AG14" s="55">
        <f t="shared" si="3"/>
        <v>20</v>
      </c>
      <c r="AH14" s="55">
        <v>20</v>
      </c>
      <c r="AK14" s="55">
        <v>2018</v>
      </c>
      <c r="AL14" s="55" t="s">
        <v>2613</v>
      </c>
      <c r="AN14" s="77"/>
      <c r="AO14" s="77"/>
      <c r="AP14" s="55">
        <f t="shared" si="4"/>
        <v>29</v>
      </c>
      <c r="AQ14" s="55">
        <v>12</v>
      </c>
      <c r="AR14" s="55">
        <v>17</v>
      </c>
      <c r="AT14" s="55">
        <v>41</v>
      </c>
      <c r="AU14" s="55" t="s">
        <v>2614</v>
      </c>
      <c r="AW14" s="77"/>
      <c r="AX14" s="77"/>
      <c r="AY14" s="55">
        <f t="shared" si="5"/>
        <v>38</v>
      </c>
      <c r="AZ14" s="55">
        <v>32</v>
      </c>
      <c r="BA14" s="55">
        <v>6</v>
      </c>
      <c r="BC14" s="55">
        <v>2020</v>
      </c>
      <c r="BD14" s="55" t="s">
        <v>2615</v>
      </c>
      <c r="BF14" s="77"/>
      <c r="BG14" s="77"/>
      <c r="BH14" s="55">
        <f t="shared" si="6"/>
        <v>26</v>
      </c>
      <c r="BI14" s="55">
        <v>5</v>
      </c>
      <c r="BJ14" s="55">
        <v>21</v>
      </c>
    </row>
    <row r="15" spans="1:62">
      <c r="A15" s="77">
        <v>2014</v>
      </c>
      <c r="B15" s="77" t="s">
        <v>2616</v>
      </c>
      <c r="C15" s="77" t="s">
        <v>600</v>
      </c>
      <c r="D15" s="77"/>
      <c r="E15" s="77"/>
      <c r="F15" s="77">
        <f t="shared" si="0"/>
        <v>16</v>
      </c>
      <c r="G15" s="77">
        <v>16</v>
      </c>
      <c r="H15" s="77"/>
      <c r="I15" s="78"/>
      <c r="J15" s="77">
        <v>2015</v>
      </c>
      <c r="K15" s="55" t="s">
        <v>958</v>
      </c>
      <c r="M15" s="77"/>
      <c r="N15" s="77"/>
      <c r="O15" s="55">
        <f t="shared" si="1"/>
        <v>131</v>
      </c>
      <c r="P15" s="55">
        <v>48</v>
      </c>
      <c r="Q15" s="55">
        <v>83</v>
      </c>
      <c r="S15" s="55">
        <v>2016</v>
      </c>
      <c r="T15" s="55" t="s">
        <v>2617</v>
      </c>
      <c r="V15" s="77"/>
      <c r="W15" s="77"/>
      <c r="X15" s="55">
        <f t="shared" si="2"/>
        <v>16</v>
      </c>
      <c r="Y15" s="55">
        <v>8</v>
      </c>
      <c r="Z15" s="55">
        <v>8</v>
      </c>
      <c r="AB15" s="12">
        <v>2017</v>
      </c>
      <c r="AC15" s="12" t="s">
        <v>2618</v>
      </c>
      <c r="AD15" s="12" t="s">
        <v>2619</v>
      </c>
      <c r="AE15" s="67" t="s">
        <v>914</v>
      </c>
      <c r="AF15" s="77"/>
      <c r="AG15" s="12">
        <f t="shared" si="3"/>
        <v>16</v>
      </c>
      <c r="AH15" s="12">
        <v>16</v>
      </c>
      <c r="AI15" s="12"/>
      <c r="AJ15" s="18"/>
      <c r="AK15" s="12">
        <v>2018</v>
      </c>
      <c r="AL15" s="12" t="s">
        <v>1173</v>
      </c>
      <c r="AM15" s="12" t="s">
        <v>2620</v>
      </c>
      <c r="AN15" s="67" t="s">
        <v>914</v>
      </c>
      <c r="AO15" s="77"/>
      <c r="AP15" s="12">
        <f t="shared" si="4"/>
        <v>30</v>
      </c>
      <c r="AQ15" s="12"/>
      <c r="AR15" s="12">
        <v>30</v>
      </c>
      <c r="AS15" s="18"/>
      <c r="AT15" s="55">
        <v>2019</v>
      </c>
      <c r="AU15" s="55" t="s">
        <v>2621</v>
      </c>
      <c r="AV15" s="55" t="s">
        <v>292</v>
      </c>
      <c r="AW15" s="77"/>
      <c r="AX15" s="77"/>
      <c r="AY15" s="55">
        <f t="shared" si="5"/>
        <v>10</v>
      </c>
      <c r="AZ15" s="55">
        <v>10</v>
      </c>
      <c r="BC15" s="55">
        <v>2020</v>
      </c>
      <c r="BD15" s="55" t="s">
        <v>2622</v>
      </c>
      <c r="BF15" s="77"/>
      <c r="BG15" s="77"/>
      <c r="BH15" s="55">
        <f t="shared" si="6"/>
        <v>11</v>
      </c>
      <c r="BI15" s="55">
        <v>2</v>
      </c>
      <c r="BJ15" s="55">
        <v>9</v>
      </c>
    </row>
    <row r="16" spans="1:62">
      <c r="A16" s="77">
        <v>2014</v>
      </c>
      <c r="B16" s="77" t="s">
        <v>2623</v>
      </c>
      <c r="C16" s="77"/>
      <c r="D16" s="77"/>
      <c r="E16" s="77"/>
      <c r="F16" s="77">
        <f t="shared" si="0"/>
        <v>34</v>
      </c>
      <c r="G16" s="77">
        <v>10</v>
      </c>
      <c r="H16" s="77">
        <v>24</v>
      </c>
      <c r="I16" s="78"/>
      <c r="J16" s="77">
        <v>2015</v>
      </c>
      <c r="K16" s="55" t="s">
        <v>2624</v>
      </c>
      <c r="L16" s="55" t="s">
        <v>599</v>
      </c>
      <c r="M16" s="77"/>
      <c r="N16" s="77"/>
      <c r="O16" s="55">
        <f t="shared" si="1"/>
        <v>27</v>
      </c>
      <c r="P16" s="55">
        <v>27</v>
      </c>
      <c r="S16" s="55">
        <v>2016</v>
      </c>
      <c r="T16" s="55" t="s">
        <v>514</v>
      </c>
      <c r="V16" s="77"/>
      <c r="W16" s="77"/>
      <c r="X16" s="55">
        <f t="shared" si="2"/>
        <v>20</v>
      </c>
      <c r="Y16" s="55">
        <v>13</v>
      </c>
      <c r="Z16" s="55">
        <v>7</v>
      </c>
      <c r="AB16" s="12">
        <v>2017</v>
      </c>
      <c r="AC16" s="12" t="s">
        <v>2625</v>
      </c>
      <c r="AD16" s="12" t="s">
        <v>2626</v>
      </c>
      <c r="AE16" s="67" t="s">
        <v>914</v>
      </c>
      <c r="AF16" s="77"/>
      <c r="AG16" s="12">
        <f t="shared" si="3"/>
        <v>40</v>
      </c>
      <c r="AH16" s="12">
        <v>40</v>
      </c>
      <c r="AI16" s="12"/>
      <c r="AJ16" s="18"/>
      <c r="AK16" s="55">
        <v>2018</v>
      </c>
      <c r="AL16" s="55" t="s">
        <v>2627</v>
      </c>
      <c r="AM16" s="55" t="s">
        <v>2628</v>
      </c>
      <c r="AN16" s="77"/>
      <c r="AO16" s="77"/>
      <c r="AP16" s="55">
        <f t="shared" si="4"/>
        <v>16</v>
      </c>
      <c r="AQ16" s="55">
        <v>16</v>
      </c>
      <c r="AT16" s="55">
        <v>2019</v>
      </c>
      <c r="AU16" s="55" t="s">
        <v>2629</v>
      </c>
      <c r="AW16" s="77"/>
      <c r="AX16" s="77"/>
      <c r="AY16" s="55">
        <f t="shared" si="5"/>
        <v>352</v>
      </c>
      <c r="AZ16" s="55">
        <v>200</v>
      </c>
      <c r="BA16" s="55">
        <v>152</v>
      </c>
      <c r="BC16" s="55">
        <v>2020</v>
      </c>
      <c r="BD16" s="55" t="s">
        <v>2630</v>
      </c>
      <c r="BF16" s="77"/>
      <c r="BG16" s="77"/>
      <c r="BH16" s="55">
        <f t="shared" si="6"/>
        <v>14</v>
      </c>
      <c r="BI16" s="55">
        <v>14</v>
      </c>
    </row>
    <row r="17" spans="1:62">
      <c r="A17" s="77">
        <v>2014</v>
      </c>
      <c r="B17" s="77" t="s">
        <v>2631</v>
      </c>
      <c r="C17" s="77" t="s">
        <v>600</v>
      </c>
      <c r="D17" s="77"/>
      <c r="E17" s="77"/>
      <c r="F17" s="77">
        <f t="shared" si="0"/>
        <v>8</v>
      </c>
      <c r="G17" s="77">
        <v>8</v>
      </c>
      <c r="H17" s="77"/>
      <c r="I17" s="78"/>
      <c r="J17" s="77">
        <v>2015</v>
      </c>
      <c r="K17" s="55" t="s">
        <v>2632</v>
      </c>
      <c r="L17" s="55" t="s">
        <v>2633</v>
      </c>
      <c r="M17" s="77"/>
      <c r="N17" s="77"/>
      <c r="O17" s="55">
        <f t="shared" si="1"/>
        <v>71</v>
      </c>
      <c r="P17" s="55">
        <v>71</v>
      </c>
      <c r="S17" s="55">
        <v>2016</v>
      </c>
      <c r="T17" s="55" t="s">
        <v>2634</v>
      </c>
      <c r="U17" s="55" t="s">
        <v>2635</v>
      </c>
      <c r="V17" s="77"/>
      <c r="W17" s="77"/>
      <c r="X17" s="55">
        <f t="shared" si="2"/>
        <v>44</v>
      </c>
      <c r="Y17" s="55">
        <v>44</v>
      </c>
      <c r="AB17" s="55">
        <v>2017</v>
      </c>
      <c r="AC17" s="55" t="s">
        <v>2636</v>
      </c>
      <c r="AD17" s="55" t="s">
        <v>348</v>
      </c>
      <c r="AE17" s="77"/>
      <c r="AF17" s="77"/>
      <c r="AG17" s="55">
        <f t="shared" si="3"/>
        <v>30</v>
      </c>
      <c r="AH17" s="55">
        <v>30</v>
      </c>
      <c r="AK17" s="55">
        <v>2018</v>
      </c>
      <c r="AL17" s="55" t="s">
        <v>2637</v>
      </c>
      <c r="AM17" s="55" t="s">
        <v>2638</v>
      </c>
      <c r="AN17" s="77"/>
      <c r="AO17" s="67" t="s">
        <v>914</v>
      </c>
      <c r="AP17" s="55">
        <f t="shared" si="4"/>
        <v>22</v>
      </c>
      <c r="AR17" s="55">
        <v>22</v>
      </c>
      <c r="AT17" s="12">
        <v>2019</v>
      </c>
      <c r="AU17" s="12" t="s">
        <v>2639</v>
      </c>
      <c r="AV17" s="12" t="s">
        <v>2640</v>
      </c>
      <c r="AW17" s="67" t="s">
        <v>914</v>
      </c>
      <c r="AX17" s="77"/>
      <c r="AY17" s="12">
        <f t="shared" si="5"/>
        <v>99</v>
      </c>
      <c r="AZ17" s="12">
        <v>99</v>
      </c>
      <c r="BA17" s="12"/>
      <c r="BB17" s="18"/>
      <c r="BC17" s="55">
        <v>2020</v>
      </c>
      <c r="BD17" s="55" t="s">
        <v>2641</v>
      </c>
      <c r="BF17" s="77"/>
      <c r="BG17" s="77"/>
      <c r="BH17" s="55">
        <f t="shared" si="6"/>
        <v>34</v>
      </c>
      <c r="BI17" s="55">
        <v>34</v>
      </c>
    </row>
    <row r="18" spans="1:62">
      <c r="A18" s="77">
        <v>2014</v>
      </c>
      <c r="B18" s="77" t="s">
        <v>2642</v>
      </c>
      <c r="C18" s="77" t="s">
        <v>2643</v>
      </c>
      <c r="D18" s="77"/>
      <c r="E18" s="77"/>
      <c r="F18" s="77">
        <f t="shared" si="0"/>
        <v>18</v>
      </c>
      <c r="G18" s="77">
        <v>18</v>
      </c>
      <c r="H18" s="77"/>
      <c r="I18" s="78"/>
      <c r="J18" s="77">
        <v>2015</v>
      </c>
      <c r="K18" s="55" t="s">
        <v>2644</v>
      </c>
      <c r="M18" s="77"/>
      <c r="N18" s="77"/>
      <c r="O18" s="55">
        <f t="shared" si="1"/>
        <v>47</v>
      </c>
      <c r="P18" s="55">
        <v>25</v>
      </c>
      <c r="Q18" s="55">
        <v>22</v>
      </c>
      <c r="S18" s="55">
        <v>2016</v>
      </c>
      <c r="T18" s="55" t="s">
        <v>2645</v>
      </c>
      <c r="V18" s="77"/>
      <c r="W18" s="77"/>
      <c r="X18" s="55">
        <f t="shared" si="2"/>
        <v>140</v>
      </c>
      <c r="Y18" s="55">
        <v>66</v>
      </c>
      <c r="Z18" s="55">
        <v>74</v>
      </c>
      <c r="AB18" s="55">
        <v>2017</v>
      </c>
      <c r="AC18" s="55" t="s">
        <v>2646</v>
      </c>
      <c r="AE18" s="77"/>
      <c r="AF18" s="77"/>
      <c r="AG18" s="55">
        <f t="shared" si="3"/>
        <v>191</v>
      </c>
      <c r="AH18" s="55">
        <v>94</v>
      </c>
      <c r="AI18" s="55">
        <v>97</v>
      </c>
      <c r="AK18" s="55">
        <v>2018</v>
      </c>
      <c r="AL18" s="55" t="s">
        <v>2647</v>
      </c>
      <c r="AM18" s="55" t="s">
        <v>2648</v>
      </c>
      <c r="AN18" s="77"/>
      <c r="AO18" s="77"/>
      <c r="AP18" s="55">
        <f t="shared" si="4"/>
        <v>39</v>
      </c>
      <c r="AQ18" s="55">
        <v>39</v>
      </c>
      <c r="AT18" s="55">
        <v>2019</v>
      </c>
      <c r="AU18" s="55" t="s">
        <v>2649</v>
      </c>
      <c r="AV18" s="55" t="s">
        <v>1251</v>
      </c>
      <c r="AW18" s="77"/>
      <c r="AX18" s="77"/>
      <c r="AY18" s="55">
        <f t="shared" si="5"/>
        <v>11</v>
      </c>
      <c r="AZ18" s="55">
        <v>11</v>
      </c>
      <c r="BC18" s="55">
        <v>2020</v>
      </c>
      <c r="BD18" s="55" t="s">
        <v>1207</v>
      </c>
      <c r="BF18" s="77"/>
      <c r="BG18" s="77"/>
      <c r="BH18" s="55">
        <f t="shared" si="6"/>
        <v>16</v>
      </c>
      <c r="BI18" s="55">
        <v>13</v>
      </c>
      <c r="BJ18" s="55">
        <v>3</v>
      </c>
    </row>
    <row r="19" spans="1:62">
      <c r="A19" s="77">
        <v>2014</v>
      </c>
      <c r="B19" s="77" t="s">
        <v>2650</v>
      </c>
      <c r="C19" s="77"/>
      <c r="D19" s="77"/>
      <c r="E19" s="77"/>
      <c r="F19" s="77">
        <f t="shared" si="0"/>
        <v>4397</v>
      </c>
      <c r="G19" s="77">
        <v>1803</v>
      </c>
      <c r="H19" s="77">
        <v>2594</v>
      </c>
      <c r="I19" s="78"/>
      <c r="J19" s="77">
        <v>2015</v>
      </c>
      <c r="K19" s="55" t="s">
        <v>2651</v>
      </c>
      <c r="M19" s="77"/>
      <c r="N19" s="77"/>
      <c r="O19" s="55">
        <f t="shared" si="1"/>
        <v>757</v>
      </c>
      <c r="P19" s="55">
        <v>401</v>
      </c>
      <c r="Q19" s="55">
        <v>356</v>
      </c>
      <c r="S19" s="55">
        <v>2016</v>
      </c>
      <c r="T19" s="55" t="s">
        <v>2549</v>
      </c>
      <c r="V19" s="77"/>
      <c r="W19" s="77"/>
      <c r="X19" s="55">
        <f t="shared" si="2"/>
        <v>8</v>
      </c>
      <c r="Y19" s="55">
        <v>7</v>
      </c>
      <c r="Z19" s="55">
        <v>1</v>
      </c>
      <c r="AB19" s="55">
        <v>2017</v>
      </c>
      <c r="AC19" s="55" t="s">
        <v>2652</v>
      </c>
      <c r="AD19" s="55" t="s">
        <v>292</v>
      </c>
      <c r="AE19" s="77"/>
      <c r="AF19" s="77"/>
      <c r="AG19" s="55">
        <f t="shared" si="3"/>
        <v>10</v>
      </c>
      <c r="AH19" s="55">
        <v>10</v>
      </c>
      <c r="AK19" s="55">
        <v>2018</v>
      </c>
      <c r="AL19" s="55" t="s">
        <v>2653</v>
      </c>
      <c r="AM19" s="55" t="s">
        <v>2654</v>
      </c>
      <c r="AN19" s="77"/>
      <c r="AO19" s="77"/>
      <c r="AP19" s="55">
        <f t="shared" si="4"/>
        <v>16</v>
      </c>
      <c r="AQ19" s="55">
        <v>16</v>
      </c>
      <c r="AT19" s="55">
        <v>2019</v>
      </c>
      <c r="AU19" s="55" t="s">
        <v>2655</v>
      </c>
      <c r="AV19" s="55" t="s">
        <v>292</v>
      </c>
      <c r="AW19" s="77"/>
      <c r="AX19" s="77"/>
      <c r="AY19" s="55">
        <f t="shared" si="5"/>
        <v>21</v>
      </c>
      <c r="AZ19" s="55">
        <v>21</v>
      </c>
      <c r="BC19" s="55">
        <v>2020</v>
      </c>
      <c r="BD19" s="55" t="s">
        <v>2656</v>
      </c>
      <c r="BF19" s="67" t="s">
        <v>914</v>
      </c>
      <c r="BG19" s="77"/>
      <c r="BH19" s="55">
        <f t="shared" si="6"/>
        <v>41</v>
      </c>
      <c r="BJ19" s="55">
        <v>41</v>
      </c>
    </row>
    <row r="20" spans="1:62">
      <c r="A20" s="77">
        <v>2014</v>
      </c>
      <c r="B20" s="77" t="s">
        <v>1727</v>
      </c>
      <c r="C20" s="77"/>
      <c r="D20" s="77"/>
      <c r="E20" s="77"/>
      <c r="F20" s="77">
        <f t="shared" si="0"/>
        <v>42</v>
      </c>
      <c r="G20" s="77">
        <v>22</v>
      </c>
      <c r="H20" s="77">
        <v>20</v>
      </c>
      <c r="I20" s="78"/>
      <c r="J20" s="77">
        <v>2015</v>
      </c>
      <c r="K20" s="55" t="s">
        <v>2657</v>
      </c>
      <c r="M20" s="77"/>
      <c r="N20" s="77"/>
      <c r="O20" s="55">
        <f t="shared" si="1"/>
        <v>11</v>
      </c>
      <c r="P20" s="55">
        <v>4</v>
      </c>
      <c r="Q20" s="55">
        <v>7</v>
      </c>
      <c r="S20" s="55">
        <v>2016</v>
      </c>
      <c r="T20" s="55" t="s">
        <v>2658</v>
      </c>
      <c r="U20" s="55" t="s">
        <v>2659</v>
      </c>
      <c r="V20" s="77"/>
      <c r="W20" s="77"/>
      <c r="X20" s="55">
        <f t="shared" si="2"/>
        <v>22</v>
      </c>
      <c r="Y20" s="55">
        <v>22</v>
      </c>
      <c r="AB20" s="55">
        <v>2017</v>
      </c>
      <c r="AC20" s="55" t="s">
        <v>2660</v>
      </c>
      <c r="AD20" s="55" t="s">
        <v>2661</v>
      </c>
      <c r="AE20" s="77"/>
      <c r="AF20" s="77"/>
      <c r="AG20" s="55">
        <f t="shared" si="3"/>
        <v>22</v>
      </c>
      <c r="AH20" s="55">
        <v>22</v>
      </c>
      <c r="AK20" s="55">
        <v>2018</v>
      </c>
      <c r="AL20" s="55" t="s">
        <v>2662</v>
      </c>
      <c r="AM20" s="55" t="s">
        <v>2663</v>
      </c>
      <c r="AN20" s="67" t="s">
        <v>914</v>
      </c>
      <c r="AO20" s="67" t="s">
        <v>914</v>
      </c>
      <c r="AP20" s="55">
        <f t="shared" si="4"/>
        <v>74</v>
      </c>
      <c r="AR20" s="55">
        <v>74</v>
      </c>
      <c r="AT20" s="55">
        <v>2019</v>
      </c>
      <c r="AU20" s="55" t="s">
        <v>2664</v>
      </c>
      <c r="AV20" s="55" t="s">
        <v>170</v>
      </c>
      <c r="AW20" s="77"/>
      <c r="AX20" s="77"/>
      <c r="AY20" s="55">
        <f t="shared" si="5"/>
        <v>13</v>
      </c>
      <c r="AZ20" s="55">
        <v>13</v>
      </c>
      <c r="BC20" s="55">
        <v>2020</v>
      </c>
      <c r="BD20" s="55" t="s">
        <v>2665</v>
      </c>
      <c r="BF20" s="77"/>
      <c r="BG20" s="77"/>
      <c r="BH20" s="55">
        <f t="shared" si="6"/>
        <v>16</v>
      </c>
      <c r="BI20" s="55">
        <v>16</v>
      </c>
    </row>
    <row r="21" spans="1:62">
      <c r="A21" s="77">
        <v>2014</v>
      </c>
      <c r="B21" s="77" t="s">
        <v>2666</v>
      </c>
      <c r="C21" s="77" t="s">
        <v>2667</v>
      </c>
      <c r="D21" s="77"/>
      <c r="E21" s="77"/>
      <c r="F21" s="77">
        <f t="shared" si="0"/>
        <v>69</v>
      </c>
      <c r="G21" s="77">
        <v>69</v>
      </c>
      <c r="H21" s="77"/>
      <c r="I21" s="78"/>
      <c r="J21" s="77">
        <v>2015</v>
      </c>
      <c r="K21" s="55" t="s">
        <v>478</v>
      </c>
      <c r="M21" s="77"/>
      <c r="N21" s="77"/>
      <c r="O21" s="55">
        <f t="shared" si="1"/>
        <v>11</v>
      </c>
      <c r="P21" s="55">
        <v>2</v>
      </c>
      <c r="Q21" s="55">
        <v>9</v>
      </c>
      <c r="S21" s="55">
        <v>2016</v>
      </c>
      <c r="T21" s="55" t="s">
        <v>923</v>
      </c>
      <c r="V21" s="77"/>
      <c r="W21" s="77"/>
      <c r="X21" s="55">
        <f t="shared" si="2"/>
        <v>1395</v>
      </c>
      <c r="Y21" s="55">
        <v>724</v>
      </c>
      <c r="Z21" s="55">
        <v>671</v>
      </c>
      <c r="AB21" s="55">
        <v>2017</v>
      </c>
      <c r="AC21" s="55" t="s">
        <v>2668</v>
      </c>
      <c r="AE21" s="77"/>
      <c r="AF21" s="77"/>
      <c r="AG21" s="55">
        <f t="shared" si="3"/>
        <v>122</v>
      </c>
      <c r="AH21" s="55">
        <v>40</v>
      </c>
      <c r="AI21" s="55">
        <v>82</v>
      </c>
      <c r="AK21" s="55">
        <v>2018</v>
      </c>
      <c r="AL21" s="55" t="s">
        <v>2540</v>
      </c>
      <c r="AM21" s="55" t="s">
        <v>78</v>
      </c>
      <c r="AN21" s="77"/>
      <c r="AO21" s="77"/>
      <c r="AP21" s="55">
        <f t="shared" si="4"/>
        <v>22</v>
      </c>
      <c r="AQ21" s="55">
        <v>22</v>
      </c>
      <c r="AT21" s="55">
        <v>2019</v>
      </c>
      <c r="AU21" s="55" t="s">
        <v>2669</v>
      </c>
      <c r="AW21" s="77"/>
      <c r="AX21" s="77"/>
      <c r="AY21" s="55">
        <f t="shared" si="5"/>
        <v>36</v>
      </c>
      <c r="AZ21" s="55">
        <v>12</v>
      </c>
      <c r="BA21" s="55">
        <v>24</v>
      </c>
      <c r="BC21" s="55">
        <v>2020</v>
      </c>
      <c r="BD21" s="55" t="s">
        <v>569</v>
      </c>
      <c r="BF21" s="77"/>
      <c r="BG21" s="77"/>
      <c r="BH21" s="55">
        <f t="shared" si="6"/>
        <v>13</v>
      </c>
      <c r="BI21" s="55">
        <v>13</v>
      </c>
    </row>
    <row r="22" spans="1:62">
      <c r="A22" s="77">
        <v>2014</v>
      </c>
      <c r="B22" s="77" t="s">
        <v>1721</v>
      </c>
      <c r="C22" s="77" t="s">
        <v>2670</v>
      </c>
      <c r="D22" s="77"/>
      <c r="E22" s="77"/>
      <c r="F22" s="77">
        <f t="shared" si="0"/>
        <v>31</v>
      </c>
      <c r="G22" s="77">
        <v>31</v>
      </c>
      <c r="H22" s="77"/>
      <c r="I22" s="78"/>
      <c r="J22" s="77">
        <v>2015</v>
      </c>
      <c r="K22" s="55" t="s">
        <v>2671</v>
      </c>
      <c r="M22" s="77"/>
      <c r="N22" s="77"/>
      <c r="O22" s="55">
        <f t="shared" si="1"/>
        <v>7</v>
      </c>
      <c r="P22" s="55">
        <v>3</v>
      </c>
      <c r="Q22" s="55">
        <v>4</v>
      </c>
      <c r="S22" s="12">
        <v>2016</v>
      </c>
      <c r="T22" s="12" t="s">
        <v>2672</v>
      </c>
      <c r="U22" s="12" t="s">
        <v>2673</v>
      </c>
      <c r="V22" s="67" t="s">
        <v>914</v>
      </c>
      <c r="W22" s="77"/>
      <c r="X22" s="12">
        <f t="shared" si="2"/>
        <v>14</v>
      </c>
      <c r="Y22" s="12">
        <v>14</v>
      </c>
      <c r="Z22" s="12"/>
      <c r="AA22" s="18"/>
      <c r="AB22" s="55">
        <v>2017</v>
      </c>
      <c r="AC22" s="55" t="s">
        <v>2674</v>
      </c>
      <c r="AE22" s="77"/>
      <c r="AF22" s="77"/>
      <c r="AG22" s="55">
        <f t="shared" si="3"/>
        <v>167</v>
      </c>
      <c r="AH22" s="55">
        <v>76</v>
      </c>
      <c r="AI22" s="55">
        <v>91</v>
      </c>
      <c r="AK22" s="55">
        <v>2018</v>
      </c>
      <c r="AL22" s="55" t="s">
        <v>2675</v>
      </c>
      <c r="AM22" s="55" t="s">
        <v>1320</v>
      </c>
      <c r="AN22" s="77"/>
      <c r="AO22" s="77"/>
      <c r="AP22" s="55">
        <f t="shared" si="4"/>
        <v>19</v>
      </c>
      <c r="AQ22" s="55">
        <v>19</v>
      </c>
      <c r="AT22" s="55">
        <v>2019</v>
      </c>
      <c r="AU22" s="55" t="s">
        <v>2676</v>
      </c>
      <c r="AV22" s="55" t="s">
        <v>2677</v>
      </c>
      <c r="AW22" s="77"/>
      <c r="AX22" s="77"/>
      <c r="AY22" s="55">
        <f t="shared" si="5"/>
        <v>11</v>
      </c>
      <c r="BA22" s="55">
        <v>11</v>
      </c>
      <c r="BC22" s="55">
        <v>2020</v>
      </c>
      <c r="BD22" s="55" t="s">
        <v>2678</v>
      </c>
      <c r="BF22" s="77"/>
      <c r="BG22" s="77"/>
      <c r="BH22" s="55">
        <f t="shared" si="6"/>
        <v>16</v>
      </c>
      <c r="BI22" s="55">
        <v>16</v>
      </c>
    </row>
    <row r="23" spans="1:62">
      <c r="A23" s="77">
        <v>2014</v>
      </c>
      <c r="B23" s="77" t="s">
        <v>2679</v>
      </c>
      <c r="C23" s="77" t="s">
        <v>2680</v>
      </c>
      <c r="D23" s="77"/>
      <c r="E23" s="77"/>
      <c r="F23" s="77">
        <f t="shared" si="0"/>
        <v>48</v>
      </c>
      <c r="G23" s="77">
        <v>48</v>
      </c>
      <c r="H23" s="77"/>
      <c r="I23" s="78"/>
      <c r="J23" s="77">
        <v>2015</v>
      </c>
      <c r="K23" s="55" t="s">
        <v>2681</v>
      </c>
      <c r="M23" s="77"/>
      <c r="N23" s="77"/>
      <c r="O23" s="55">
        <f t="shared" si="1"/>
        <v>28</v>
      </c>
      <c r="P23" s="55">
        <v>14</v>
      </c>
      <c r="Q23" s="55">
        <v>14</v>
      </c>
      <c r="S23" s="55">
        <v>2016</v>
      </c>
      <c r="T23" s="55" t="s">
        <v>1004</v>
      </c>
      <c r="U23" s="55" t="s">
        <v>2682</v>
      </c>
      <c r="V23" s="77"/>
      <c r="W23" s="77"/>
      <c r="X23" s="55">
        <f t="shared" si="2"/>
        <v>14</v>
      </c>
      <c r="Y23" s="55">
        <v>14</v>
      </c>
      <c r="AB23" s="12">
        <v>2017</v>
      </c>
      <c r="AC23" s="12" t="s">
        <v>126</v>
      </c>
      <c r="AD23" s="12" t="s">
        <v>667</v>
      </c>
      <c r="AE23" s="67" t="s">
        <v>914</v>
      </c>
      <c r="AF23" s="77"/>
      <c r="AG23" s="12">
        <f t="shared" si="3"/>
        <v>78</v>
      </c>
      <c r="AH23" s="12">
        <v>78</v>
      </c>
      <c r="AI23" s="12"/>
      <c r="AJ23" s="18"/>
      <c r="AK23" s="55">
        <v>2018</v>
      </c>
      <c r="AL23" s="55" t="s">
        <v>1364</v>
      </c>
      <c r="AM23" s="55" t="s">
        <v>2683</v>
      </c>
      <c r="AO23" s="67" t="s">
        <v>914</v>
      </c>
      <c r="AP23" s="55">
        <f t="shared" si="4"/>
        <v>18</v>
      </c>
      <c r="AR23" s="55">
        <v>18</v>
      </c>
      <c r="AT23" s="55">
        <v>2019</v>
      </c>
      <c r="AU23" s="55" t="s">
        <v>2684</v>
      </c>
      <c r="AV23" s="55" t="s">
        <v>1637</v>
      </c>
      <c r="AW23" s="77"/>
      <c r="AX23" s="77"/>
      <c r="AY23" s="55">
        <f t="shared" si="5"/>
        <v>12</v>
      </c>
      <c r="AZ23" s="55">
        <v>12</v>
      </c>
      <c r="BC23" s="55">
        <v>2020</v>
      </c>
      <c r="BD23" s="55" t="s">
        <v>2685</v>
      </c>
      <c r="BF23" s="77"/>
      <c r="BG23" s="77"/>
      <c r="BH23" s="55">
        <f t="shared" si="6"/>
        <v>10</v>
      </c>
      <c r="BI23" s="55">
        <v>10</v>
      </c>
    </row>
    <row r="24" spans="1:62">
      <c r="A24" s="77">
        <v>2014</v>
      </c>
      <c r="B24" s="77" t="s">
        <v>2686</v>
      </c>
      <c r="C24" s="77" t="s">
        <v>2451</v>
      </c>
      <c r="D24" s="77"/>
      <c r="E24" s="77"/>
      <c r="F24" s="77">
        <f t="shared" si="0"/>
        <v>12</v>
      </c>
      <c r="G24" s="77">
        <v>12</v>
      </c>
      <c r="H24" s="77"/>
      <c r="I24" s="78"/>
      <c r="J24" s="77">
        <v>2015</v>
      </c>
      <c r="K24" s="55" t="s">
        <v>514</v>
      </c>
      <c r="M24" s="77"/>
      <c r="N24" s="77"/>
      <c r="O24" s="55">
        <f t="shared" si="1"/>
        <v>21</v>
      </c>
      <c r="P24" s="55">
        <v>11</v>
      </c>
      <c r="Q24" s="55">
        <v>10</v>
      </c>
      <c r="S24" s="55">
        <v>2016</v>
      </c>
      <c r="T24" s="55" t="s">
        <v>2687</v>
      </c>
      <c r="U24" s="55" t="s">
        <v>2688</v>
      </c>
      <c r="V24" s="77"/>
      <c r="W24" s="77"/>
      <c r="X24" s="55">
        <f t="shared" si="2"/>
        <v>20</v>
      </c>
      <c r="Y24" s="55">
        <v>20</v>
      </c>
      <c r="AB24" s="55">
        <v>2017</v>
      </c>
      <c r="AC24" s="55" t="s">
        <v>2540</v>
      </c>
      <c r="AE24" s="77"/>
      <c r="AF24" s="77"/>
      <c r="AG24" s="55">
        <f t="shared" si="3"/>
        <v>384</v>
      </c>
      <c r="AH24" s="55">
        <v>243</v>
      </c>
      <c r="AI24" s="55">
        <v>141</v>
      </c>
      <c r="AK24" s="55">
        <v>2018</v>
      </c>
      <c r="AL24" s="55" t="s">
        <v>2689</v>
      </c>
      <c r="AN24" s="77"/>
      <c r="AO24" s="77"/>
      <c r="AP24" s="55">
        <f t="shared" si="4"/>
        <v>1101</v>
      </c>
      <c r="AQ24" s="55">
        <v>685</v>
      </c>
      <c r="AR24" s="55">
        <v>416</v>
      </c>
      <c r="AT24" s="55">
        <v>2019</v>
      </c>
      <c r="AU24" s="55" t="s">
        <v>312</v>
      </c>
      <c r="AW24" s="77"/>
      <c r="AX24" s="77"/>
      <c r="AY24" s="55">
        <f>SUM(AZ24:BA24)</f>
        <v>30</v>
      </c>
      <c r="AZ24" s="55">
        <v>22</v>
      </c>
      <c r="BA24" s="55">
        <v>8</v>
      </c>
      <c r="BC24" s="55">
        <v>2020</v>
      </c>
      <c r="BD24" s="55" t="s">
        <v>2690</v>
      </c>
      <c r="BF24" s="77"/>
      <c r="BG24" s="77"/>
      <c r="BH24" s="55">
        <f t="shared" si="6"/>
        <v>20</v>
      </c>
      <c r="BI24" s="55">
        <v>10</v>
      </c>
      <c r="BJ24" s="55">
        <v>10</v>
      </c>
    </row>
    <row r="25" spans="1:62">
      <c r="A25" s="67">
        <v>2014</v>
      </c>
      <c r="B25" s="67" t="s">
        <v>2691</v>
      </c>
      <c r="C25" s="67" t="s">
        <v>2692</v>
      </c>
      <c r="D25" s="67" t="s">
        <v>914</v>
      </c>
      <c r="E25" s="67"/>
      <c r="F25" s="67">
        <f t="shared" si="0"/>
        <v>14</v>
      </c>
      <c r="G25" s="67"/>
      <c r="H25" s="67">
        <v>14</v>
      </c>
      <c r="I25" s="79"/>
      <c r="J25" s="67">
        <v>2015</v>
      </c>
      <c r="K25" s="12" t="s">
        <v>2693</v>
      </c>
      <c r="L25" s="12" t="s">
        <v>2694</v>
      </c>
      <c r="M25" s="67" t="s">
        <v>914</v>
      </c>
      <c r="N25" s="67"/>
      <c r="O25" s="12">
        <f t="shared" si="1"/>
        <v>599</v>
      </c>
      <c r="P25" s="12">
        <v>599</v>
      </c>
      <c r="Q25" s="12"/>
      <c r="R25" s="18"/>
      <c r="S25" s="55">
        <v>2016</v>
      </c>
      <c r="T25" s="55" t="s">
        <v>2695</v>
      </c>
      <c r="V25" s="67"/>
      <c r="W25" s="67"/>
      <c r="X25" s="55">
        <f t="shared" si="2"/>
        <v>7</v>
      </c>
      <c r="Y25" s="55">
        <v>2</v>
      </c>
      <c r="Z25" s="55">
        <v>5</v>
      </c>
      <c r="AB25" s="55">
        <v>2017</v>
      </c>
      <c r="AC25" s="55" t="s">
        <v>2227</v>
      </c>
      <c r="AD25" s="55" t="s">
        <v>2696</v>
      </c>
      <c r="AE25" s="67"/>
      <c r="AF25" s="67"/>
      <c r="AG25" s="55">
        <f t="shared" si="3"/>
        <v>48</v>
      </c>
      <c r="AH25" s="55">
        <v>48</v>
      </c>
      <c r="AK25" s="55">
        <v>2018</v>
      </c>
      <c r="AL25" s="55" t="s">
        <v>404</v>
      </c>
      <c r="AM25" s="55" t="s">
        <v>2697</v>
      </c>
      <c r="AN25" s="67"/>
      <c r="AO25" s="67"/>
      <c r="AP25" s="55">
        <f t="shared" si="4"/>
        <v>18</v>
      </c>
      <c r="AQ25" s="55">
        <v>18</v>
      </c>
      <c r="AT25" s="12">
        <v>2019</v>
      </c>
      <c r="AU25" s="12" t="s">
        <v>2698</v>
      </c>
      <c r="AV25" s="12" t="s">
        <v>2699</v>
      </c>
      <c r="AW25" s="67" t="s">
        <v>914</v>
      </c>
      <c r="AX25" s="67"/>
      <c r="AY25" s="12">
        <f t="shared" ref="AY25:AY42" si="7">SUM(AZ25:BA25)</f>
        <v>50</v>
      </c>
      <c r="AZ25" s="12">
        <v>50</v>
      </c>
      <c r="BA25" s="12"/>
      <c r="BB25" s="18"/>
      <c r="BC25" s="55">
        <v>2020</v>
      </c>
      <c r="BD25" s="55" t="s">
        <v>878</v>
      </c>
      <c r="BF25" s="67"/>
      <c r="BG25" s="67"/>
      <c r="BH25" s="55">
        <f t="shared" si="6"/>
        <v>34</v>
      </c>
      <c r="BI25" s="55">
        <v>34</v>
      </c>
    </row>
    <row r="26" spans="1:62">
      <c r="A26" s="67">
        <v>2014</v>
      </c>
      <c r="B26" s="67" t="s">
        <v>2700</v>
      </c>
      <c r="C26" s="67" t="s">
        <v>2577</v>
      </c>
      <c r="D26" s="67" t="s">
        <v>914</v>
      </c>
      <c r="E26" s="67"/>
      <c r="F26" s="67">
        <f t="shared" si="0"/>
        <v>20</v>
      </c>
      <c r="G26" s="67">
        <v>20</v>
      </c>
      <c r="H26" s="67"/>
      <c r="I26" s="79"/>
      <c r="J26" s="77">
        <v>2015</v>
      </c>
      <c r="K26" s="55" t="s">
        <v>2701</v>
      </c>
      <c r="L26" s="55" t="s">
        <v>348</v>
      </c>
      <c r="M26" s="67"/>
      <c r="N26" s="67"/>
      <c r="O26" s="55">
        <f t="shared" si="1"/>
        <v>32</v>
      </c>
      <c r="P26" s="55">
        <v>32</v>
      </c>
      <c r="S26" s="55">
        <v>2016</v>
      </c>
      <c r="T26" s="55" t="s">
        <v>2702</v>
      </c>
      <c r="V26" s="67"/>
      <c r="W26" s="67"/>
      <c r="X26" s="55">
        <f t="shared" si="2"/>
        <v>11</v>
      </c>
      <c r="Y26" s="55">
        <v>6</v>
      </c>
      <c r="Z26" s="55">
        <v>5</v>
      </c>
      <c r="AB26" s="55">
        <v>2017</v>
      </c>
      <c r="AC26" s="55" t="s">
        <v>2703</v>
      </c>
      <c r="AE26" s="67"/>
      <c r="AF26" s="67"/>
      <c r="AG26" s="55">
        <f t="shared" si="3"/>
        <v>12</v>
      </c>
      <c r="AH26" s="55">
        <v>6</v>
      </c>
      <c r="AI26" s="55">
        <v>6</v>
      </c>
      <c r="AK26" s="55">
        <v>2018</v>
      </c>
      <c r="AL26" s="55" t="s">
        <v>886</v>
      </c>
      <c r="AM26" s="55" t="s">
        <v>2704</v>
      </c>
      <c r="AN26" s="67"/>
      <c r="AO26" s="67"/>
      <c r="AP26" s="55">
        <f t="shared" si="4"/>
        <v>13</v>
      </c>
      <c r="AQ26" s="55">
        <v>13</v>
      </c>
      <c r="AT26" s="55">
        <v>2019</v>
      </c>
      <c r="AU26" s="55" t="s">
        <v>2705</v>
      </c>
      <c r="AV26" s="55" t="s">
        <v>2706</v>
      </c>
      <c r="AW26" s="67"/>
      <c r="AX26" s="67"/>
      <c r="AY26" s="55">
        <f t="shared" si="7"/>
        <v>12</v>
      </c>
      <c r="AZ26" s="55">
        <v>12</v>
      </c>
      <c r="BC26" s="55">
        <v>2020</v>
      </c>
      <c r="BD26" s="55" t="s">
        <v>2707</v>
      </c>
      <c r="BF26" s="67" t="s">
        <v>914</v>
      </c>
      <c r="BG26" s="67"/>
      <c r="BH26" s="55">
        <f t="shared" si="6"/>
        <v>21</v>
      </c>
      <c r="BJ26" s="55">
        <v>21</v>
      </c>
    </row>
    <row r="27" spans="1:62">
      <c r="A27" s="77">
        <v>2014</v>
      </c>
      <c r="B27" s="77" t="s">
        <v>987</v>
      </c>
      <c r="C27" s="77" t="s">
        <v>2708</v>
      </c>
      <c r="D27" s="77"/>
      <c r="E27" s="77"/>
      <c r="F27" s="77">
        <f t="shared" si="0"/>
        <v>9</v>
      </c>
      <c r="G27" s="77">
        <v>9</v>
      </c>
      <c r="H27" s="77"/>
      <c r="I27" s="78"/>
      <c r="J27" s="77">
        <v>2015</v>
      </c>
      <c r="K27" s="55" t="s">
        <v>29</v>
      </c>
      <c r="M27" s="77"/>
      <c r="N27" s="77"/>
      <c r="O27" s="55">
        <f t="shared" si="1"/>
        <v>30</v>
      </c>
      <c r="P27" s="55">
        <v>7</v>
      </c>
      <c r="Q27" s="55">
        <v>23</v>
      </c>
      <c r="S27" s="55">
        <v>2016</v>
      </c>
      <c r="T27" s="55" t="s">
        <v>2709</v>
      </c>
      <c r="U27" s="55" t="s">
        <v>600</v>
      </c>
      <c r="V27" s="77"/>
      <c r="W27" s="77"/>
      <c r="X27" s="55">
        <f t="shared" si="2"/>
        <v>14</v>
      </c>
      <c r="Y27" s="55">
        <v>14</v>
      </c>
      <c r="AB27" s="55">
        <v>2017</v>
      </c>
      <c r="AC27" s="55" t="s">
        <v>2710</v>
      </c>
      <c r="AD27" s="55" t="s">
        <v>292</v>
      </c>
      <c r="AE27" s="77"/>
      <c r="AF27" s="77"/>
      <c r="AG27" s="55">
        <f t="shared" si="3"/>
        <v>16</v>
      </c>
      <c r="AH27" s="55">
        <v>16</v>
      </c>
      <c r="AK27" s="55">
        <v>2018</v>
      </c>
      <c r="AL27" s="55" t="s">
        <v>2711</v>
      </c>
      <c r="AN27" s="77"/>
      <c r="AO27" s="77"/>
      <c r="AP27" s="55">
        <f t="shared" si="4"/>
        <v>18</v>
      </c>
      <c r="AQ27" s="55">
        <v>10</v>
      </c>
      <c r="AR27" s="55">
        <v>8</v>
      </c>
      <c r="AT27" s="55">
        <v>2019</v>
      </c>
      <c r="AU27" s="55" t="s">
        <v>2712</v>
      </c>
      <c r="AV27" s="55" t="s">
        <v>2713</v>
      </c>
      <c r="AW27" s="77"/>
      <c r="AX27" s="77"/>
      <c r="AY27" s="55">
        <f t="shared" si="7"/>
        <v>11</v>
      </c>
      <c r="AZ27" s="55">
        <v>11</v>
      </c>
      <c r="BC27" s="55">
        <v>2020</v>
      </c>
      <c r="BD27" s="55" t="s">
        <v>2714</v>
      </c>
      <c r="BF27" s="77"/>
      <c r="BG27" s="77"/>
      <c r="BH27" s="55">
        <f t="shared" si="6"/>
        <v>664</v>
      </c>
      <c r="BI27" s="55">
        <v>266</v>
      </c>
      <c r="BJ27" s="55">
        <v>398</v>
      </c>
    </row>
    <row r="28" spans="1:62">
      <c r="A28" s="77">
        <v>2014</v>
      </c>
      <c r="B28" s="77" t="s">
        <v>1173</v>
      </c>
      <c r="C28" s="77" t="s">
        <v>2715</v>
      </c>
      <c r="D28" s="67" t="s">
        <v>914</v>
      </c>
      <c r="E28" s="67" t="s">
        <v>914</v>
      </c>
      <c r="F28" s="77">
        <f t="shared" si="0"/>
        <v>13</v>
      </c>
      <c r="G28" s="77"/>
      <c r="H28" s="77">
        <v>13</v>
      </c>
      <c r="I28" s="78"/>
      <c r="J28" s="77">
        <v>2015</v>
      </c>
      <c r="K28" s="55" t="s">
        <v>2716</v>
      </c>
      <c r="L28" s="55" t="s">
        <v>2717</v>
      </c>
      <c r="M28" s="77"/>
      <c r="N28" s="67"/>
      <c r="O28" s="55">
        <f t="shared" si="1"/>
        <v>19</v>
      </c>
      <c r="P28" s="55">
        <v>19</v>
      </c>
      <c r="S28" s="55">
        <v>2016</v>
      </c>
      <c r="T28" s="55" t="s">
        <v>2718</v>
      </c>
      <c r="V28" s="77"/>
      <c r="W28" s="77"/>
      <c r="X28" s="55">
        <f t="shared" si="2"/>
        <v>1185</v>
      </c>
      <c r="Y28" s="55">
        <v>633</v>
      </c>
      <c r="Z28" s="55">
        <v>552</v>
      </c>
      <c r="AB28" s="12">
        <v>2017</v>
      </c>
      <c r="AC28" s="12" t="s">
        <v>2719</v>
      </c>
      <c r="AD28" s="12" t="s">
        <v>2720</v>
      </c>
      <c r="AE28" s="67" t="s">
        <v>914</v>
      </c>
      <c r="AF28" s="67" t="s">
        <v>914</v>
      </c>
      <c r="AG28" s="12">
        <f t="shared" si="3"/>
        <v>46</v>
      </c>
      <c r="AH28" s="12">
        <v>46</v>
      </c>
      <c r="AI28" s="12"/>
      <c r="AJ28" s="18"/>
      <c r="AK28" s="12">
        <v>2018</v>
      </c>
      <c r="AL28" s="12" t="s">
        <v>2721</v>
      </c>
      <c r="AM28" s="12" t="s">
        <v>2722</v>
      </c>
      <c r="AN28" s="67" t="s">
        <v>914</v>
      </c>
      <c r="AO28" s="77"/>
      <c r="AP28" s="12">
        <f t="shared" si="4"/>
        <v>33</v>
      </c>
      <c r="AQ28" s="12">
        <v>33</v>
      </c>
      <c r="AR28" s="12"/>
      <c r="AS28" s="18"/>
      <c r="AT28" s="55">
        <v>2019</v>
      </c>
      <c r="AU28" s="55" t="s">
        <v>2723</v>
      </c>
      <c r="AV28" s="55" t="s">
        <v>2724</v>
      </c>
      <c r="AW28" s="77"/>
      <c r="AX28" s="77"/>
      <c r="AY28" s="55">
        <f t="shared" si="7"/>
        <v>10</v>
      </c>
      <c r="AZ28" s="55">
        <v>10</v>
      </c>
      <c r="BC28" s="55">
        <v>2020</v>
      </c>
      <c r="BD28" s="55" t="s">
        <v>2725</v>
      </c>
      <c r="BF28" s="77"/>
      <c r="BG28" s="77"/>
      <c r="BH28" s="55">
        <f t="shared" si="6"/>
        <v>20</v>
      </c>
      <c r="BI28" s="55">
        <v>7</v>
      </c>
      <c r="BJ28" s="55">
        <v>13</v>
      </c>
    </row>
    <row r="29" spans="1:62">
      <c r="A29" s="77">
        <v>2014</v>
      </c>
      <c r="B29" s="77" t="s">
        <v>2726</v>
      </c>
      <c r="C29" s="77" t="s">
        <v>2727</v>
      </c>
      <c r="D29" s="77"/>
      <c r="E29" s="77"/>
      <c r="F29" s="77">
        <f t="shared" si="0"/>
        <v>17</v>
      </c>
      <c r="G29" s="77">
        <v>17</v>
      </c>
      <c r="H29" s="77"/>
      <c r="I29" s="78"/>
      <c r="J29" s="77">
        <v>2015</v>
      </c>
      <c r="K29" s="55" t="s">
        <v>2728</v>
      </c>
      <c r="L29" s="55" t="s">
        <v>2729</v>
      </c>
      <c r="M29" s="77"/>
      <c r="N29" s="77"/>
      <c r="O29" s="55">
        <f t="shared" si="1"/>
        <v>12</v>
      </c>
      <c r="P29" s="55">
        <v>12</v>
      </c>
      <c r="S29" s="55">
        <v>2016</v>
      </c>
      <c r="T29" s="55" t="s">
        <v>2590</v>
      </c>
      <c r="U29" s="55" t="s">
        <v>2724</v>
      </c>
      <c r="V29" s="77"/>
      <c r="W29" s="77"/>
      <c r="X29" s="55">
        <f t="shared" si="2"/>
        <v>20</v>
      </c>
      <c r="Y29" s="55">
        <v>20</v>
      </c>
      <c r="AB29" s="55">
        <v>2017</v>
      </c>
      <c r="AC29" s="55" t="s">
        <v>2730</v>
      </c>
      <c r="AD29" s="55" t="s">
        <v>2731</v>
      </c>
      <c r="AE29" s="77"/>
      <c r="AF29" s="77"/>
      <c r="AG29" s="55">
        <f t="shared" si="3"/>
        <v>25</v>
      </c>
      <c r="AH29" s="55">
        <v>25</v>
      </c>
      <c r="AK29" s="55">
        <v>2018</v>
      </c>
      <c r="AL29" s="55" t="s">
        <v>2732</v>
      </c>
      <c r="AN29" s="77"/>
      <c r="AO29" s="77"/>
      <c r="AP29" s="55">
        <f t="shared" si="4"/>
        <v>100</v>
      </c>
      <c r="AQ29" s="55">
        <v>50</v>
      </c>
      <c r="AR29" s="55">
        <v>50</v>
      </c>
      <c r="AT29" s="55">
        <v>2019</v>
      </c>
      <c r="AU29" s="55" t="s">
        <v>2733</v>
      </c>
      <c r="AW29" s="77"/>
      <c r="AX29" s="77"/>
      <c r="AY29" s="55">
        <f t="shared" si="7"/>
        <v>505</v>
      </c>
      <c r="AZ29" s="55">
        <v>239</v>
      </c>
      <c r="BA29" s="55">
        <v>266</v>
      </c>
      <c r="BC29" s="55">
        <v>2020</v>
      </c>
      <c r="BD29" s="55" t="s">
        <v>2734</v>
      </c>
      <c r="BF29" s="77"/>
      <c r="BG29" s="77"/>
      <c r="BH29" s="55">
        <f t="shared" si="6"/>
        <v>33</v>
      </c>
      <c r="BI29" s="55">
        <v>17</v>
      </c>
      <c r="BJ29" s="55">
        <v>16</v>
      </c>
    </row>
    <row r="30" spans="1:62">
      <c r="A30" s="77">
        <v>2014</v>
      </c>
      <c r="B30" s="77" t="s">
        <v>2735</v>
      </c>
      <c r="C30" s="77" t="s">
        <v>2736</v>
      </c>
      <c r="D30" s="77"/>
      <c r="E30" s="77"/>
      <c r="F30" s="77">
        <f t="shared" si="0"/>
        <v>9</v>
      </c>
      <c r="G30" s="77">
        <v>9</v>
      </c>
      <c r="H30" s="77"/>
      <c r="I30" s="78"/>
      <c r="J30" s="77">
        <v>2015</v>
      </c>
      <c r="K30" s="55" t="s">
        <v>2737</v>
      </c>
      <c r="M30" s="77"/>
      <c r="N30" s="77"/>
      <c r="O30" s="55">
        <f t="shared" si="1"/>
        <v>26</v>
      </c>
      <c r="P30" s="55">
        <v>13</v>
      </c>
      <c r="Q30" s="55">
        <v>13</v>
      </c>
      <c r="S30" s="55">
        <v>2016</v>
      </c>
      <c r="T30" s="55" t="s">
        <v>2738</v>
      </c>
      <c r="V30" s="77"/>
      <c r="W30" s="77"/>
      <c r="X30" s="55">
        <f t="shared" si="2"/>
        <v>70</v>
      </c>
      <c r="Y30" s="55">
        <v>48</v>
      </c>
      <c r="Z30" s="55">
        <v>22</v>
      </c>
      <c r="AB30" s="55">
        <v>2017</v>
      </c>
      <c r="AC30" s="55" t="s">
        <v>2739</v>
      </c>
      <c r="AD30" s="55" t="s">
        <v>78</v>
      </c>
      <c r="AE30" s="77"/>
      <c r="AF30" s="77"/>
      <c r="AG30" s="55">
        <f t="shared" si="3"/>
        <v>92</v>
      </c>
      <c r="AH30" s="55">
        <v>92</v>
      </c>
      <c r="AK30" s="55">
        <v>2018</v>
      </c>
      <c r="AL30" s="55" t="s">
        <v>129</v>
      </c>
      <c r="AM30" s="55" t="s">
        <v>2740</v>
      </c>
      <c r="AN30" s="77"/>
      <c r="AO30" s="77"/>
      <c r="AP30" s="55">
        <f t="shared" si="4"/>
        <v>33</v>
      </c>
      <c r="AQ30" s="55">
        <v>33</v>
      </c>
      <c r="AT30" s="12">
        <v>2019</v>
      </c>
      <c r="AU30" s="12" t="s">
        <v>294</v>
      </c>
      <c r="AV30" s="12" t="s">
        <v>1020</v>
      </c>
      <c r="AW30" s="67" t="s">
        <v>914</v>
      </c>
      <c r="AX30" s="77"/>
      <c r="AY30" s="12">
        <f t="shared" si="7"/>
        <v>11</v>
      </c>
      <c r="AZ30" s="12">
        <v>11</v>
      </c>
      <c r="BA30" s="12"/>
      <c r="BB30" s="18"/>
      <c r="BC30" s="55">
        <v>2020</v>
      </c>
      <c r="BD30" s="55" t="s">
        <v>2741</v>
      </c>
      <c r="BF30" s="77"/>
      <c r="BG30" s="77"/>
      <c r="BH30" s="55">
        <f t="shared" si="6"/>
        <v>96</v>
      </c>
      <c r="BI30" s="55">
        <v>49</v>
      </c>
      <c r="BJ30" s="55">
        <v>47</v>
      </c>
    </row>
    <row r="31" spans="1:62">
      <c r="A31" s="77">
        <v>2014</v>
      </c>
      <c r="B31" s="77" t="s">
        <v>668</v>
      </c>
      <c r="C31" s="77" t="s">
        <v>2742</v>
      </c>
      <c r="D31" s="77"/>
      <c r="E31" s="77"/>
      <c r="F31" s="77">
        <f t="shared" si="0"/>
        <v>12</v>
      </c>
      <c r="G31" s="77">
        <v>12</v>
      </c>
      <c r="H31" s="77"/>
      <c r="I31" s="78"/>
      <c r="J31" s="77">
        <v>2015</v>
      </c>
      <c r="K31" s="55" t="s">
        <v>1173</v>
      </c>
      <c r="M31" s="77"/>
      <c r="N31" s="77"/>
      <c r="O31" s="55">
        <f t="shared" si="1"/>
        <v>20</v>
      </c>
      <c r="P31" s="55">
        <v>10</v>
      </c>
      <c r="Q31" s="55">
        <v>10</v>
      </c>
      <c r="S31" s="12">
        <v>2016</v>
      </c>
      <c r="T31" s="12" t="s">
        <v>2743</v>
      </c>
      <c r="U31" s="12" t="s">
        <v>2744</v>
      </c>
      <c r="V31" s="67" t="s">
        <v>914</v>
      </c>
      <c r="W31" s="77"/>
      <c r="X31" s="12">
        <f t="shared" si="2"/>
        <v>27</v>
      </c>
      <c r="Y31" s="12"/>
      <c r="Z31" s="12">
        <v>27</v>
      </c>
      <c r="AA31" s="18"/>
      <c r="AB31" s="55">
        <v>2017</v>
      </c>
      <c r="AC31" s="55" t="s">
        <v>2745</v>
      </c>
      <c r="AE31" s="77"/>
      <c r="AF31" s="77"/>
      <c r="AG31" s="55">
        <f t="shared" si="3"/>
        <v>12</v>
      </c>
      <c r="AH31" s="55">
        <v>8</v>
      </c>
      <c r="AI31" s="55">
        <v>4</v>
      </c>
      <c r="AK31" s="55">
        <v>2018</v>
      </c>
      <c r="AL31" s="55" t="s">
        <v>2589</v>
      </c>
      <c r="AM31" s="55" t="s">
        <v>1211</v>
      </c>
      <c r="AN31" s="77"/>
      <c r="AO31" s="77"/>
      <c r="AP31" s="55">
        <f t="shared" si="4"/>
        <v>10</v>
      </c>
      <c r="AR31" s="55">
        <v>10</v>
      </c>
      <c r="AT31" s="55">
        <v>2019</v>
      </c>
      <c r="AU31" s="55" t="s">
        <v>2707</v>
      </c>
      <c r="AV31" s="55" t="s">
        <v>2746</v>
      </c>
      <c r="AW31" s="77"/>
      <c r="AX31" s="77"/>
      <c r="AY31" s="55">
        <f t="shared" si="7"/>
        <v>33</v>
      </c>
      <c r="AZ31" s="55">
        <v>33</v>
      </c>
      <c r="BC31" s="55">
        <v>2020</v>
      </c>
      <c r="BD31" s="55" t="s">
        <v>2747</v>
      </c>
      <c r="BF31" s="77"/>
      <c r="BG31" s="77"/>
      <c r="BH31" s="55">
        <f t="shared" si="6"/>
        <v>12</v>
      </c>
      <c r="BI31" s="55">
        <v>12</v>
      </c>
    </row>
    <row r="32" spans="1:62">
      <c r="A32" s="77">
        <v>2014</v>
      </c>
      <c r="B32" s="77" t="s">
        <v>2748</v>
      </c>
      <c r="C32" s="77" t="s">
        <v>78</v>
      </c>
      <c r="D32" s="77"/>
      <c r="E32" s="77"/>
      <c r="F32" s="77">
        <f t="shared" si="0"/>
        <v>12</v>
      </c>
      <c r="G32" s="77">
        <v>12</v>
      </c>
      <c r="H32" s="77"/>
      <c r="I32" s="78"/>
      <c r="J32" s="77">
        <v>2015</v>
      </c>
      <c r="K32" s="55" t="s">
        <v>2749</v>
      </c>
      <c r="M32" s="77"/>
      <c r="N32" s="77"/>
      <c r="O32" s="55">
        <f t="shared" si="1"/>
        <v>12</v>
      </c>
      <c r="P32" s="55">
        <v>6</v>
      </c>
      <c r="Q32" s="55">
        <v>6</v>
      </c>
      <c r="S32" s="55">
        <v>2016</v>
      </c>
      <c r="T32" s="55" t="s">
        <v>1380</v>
      </c>
      <c r="V32" s="77"/>
      <c r="W32" s="77"/>
      <c r="X32" s="55">
        <f t="shared" si="2"/>
        <v>19</v>
      </c>
      <c r="Y32" s="55">
        <v>12</v>
      </c>
      <c r="Z32" s="55">
        <v>7</v>
      </c>
      <c r="AB32" s="55">
        <v>2017</v>
      </c>
      <c r="AC32" s="55" t="s">
        <v>2750</v>
      </c>
      <c r="AD32" s="55" t="s">
        <v>2751</v>
      </c>
      <c r="AE32" s="77"/>
      <c r="AF32" s="77"/>
      <c r="AG32" s="55">
        <f t="shared" si="3"/>
        <v>9</v>
      </c>
      <c r="AH32" s="55">
        <v>9</v>
      </c>
      <c r="AK32" s="55">
        <v>2018</v>
      </c>
      <c r="AL32" s="55" t="s">
        <v>2752</v>
      </c>
      <c r="AM32" s="55" t="s">
        <v>1320</v>
      </c>
      <c r="AN32" s="77"/>
      <c r="AO32" s="77"/>
      <c r="AP32" s="55">
        <f t="shared" si="4"/>
        <v>20</v>
      </c>
      <c r="AQ32" s="55">
        <v>20</v>
      </c>
      <c r="AT32" s="12">
        <v>2019</v>
      </c>
      <c r="AU32" s="12" t="s">
        <v>406</v>
      </c>
      <c r="AV32" s="12" t="s">
        <v>2599</v>
      </c>
      <c r="AW32" s="67" t="s">
        <v>914</v>
      </c>
      <c r="AX32" s="77"/>
      <c r="AY32" s="12">
        <f t="shared" si="7"/>
        <v>17</v>
      </c>
      <c r="AZ32" s="12">
        <v>17</v>
      </c>
      <c r="BA32" s="12"/>
      <c r="BB32" s="18"/>
      <c r="BC32" s="55">
        <v>2020</v>
      </c>
      <c r="BD32" s="55" t="s">
        <v>156</v>
      </c>
      <c r="BF32" s="77"/>
      <c r="BG32" s="77"/>
      <c r="BH32" s="55">
        <f t="shared" si="6"/>
        <v>111</v>
      </c>
      <c r="BI32" s="55">
        <v>81</v>
      </c>
      <c r="BJ32" s="55">
        <v>30</v>
      </c>
    </row>
    <row r="33" spans="1:62">
      <c r="A33" s="77">
        <v>2014</v>
      </c>
      <c r="B33" s="77" t="s">
        <v>2753</v>
      </c>
      <c r="C33" s="77" t="s">
        <v>2558</v>
      </c>
      <c r="D33" s="77"/>
      <c r="E33" s="77"/>
      <c r="F33" s="77">
        <f t="shared" si="0"/>
        <v>6</v>
      </c>
      <c r="G33" s="77">
        <v>6</v>
      </c>
      <c r="H33" s="77"/>
      <c r="I33" s="78"/>
      <c r="J33" s="77">
        <v>2015</v>
      </c>
      <c r="K33" s="55" t="s">
        <v>2754</v>
      </c>
      <c r="L33" s="55" t="s">
        <v>1320</v>
      </c>
      <c r="M33" s="77"/>
      <c r="N33" s="77"/>
      <c r="O33" s="55">
        <f t="shared" si="1"/>
        <v>17</v>
      </c>
      <c r="P33" s="55">
        <v>17</v>
      </c>
      <c r="S33" s="55">
        <v>2016</v>
      </c>
      <c r="T33" s="55" t="s">
        <v>2755</v>
      </c>
      <c r="V33" s="77"/>
      <c r="W33" s="77"/>
      <c r="X33" s="55">
        <f t="shared" si="2"/>
        <v>13</v>
      </c>
      <c r="Y33" s="55">
        <v>5</v>
      </c>
      <c r="Z33" s="55">
        <v>8</v>
      </c>
      <c r="AB33" s="55">
        <v>2017</v>
      </c>
      <c r="AC33" s="55" t="s">
        <v>2756</v>
      </c>
      <c r="AE33" s="77"/>
      <c r="AF33" s="77"/>
      <c r="AG33" s="55">
        <f t="shared" si="3"/>
        <v>7268</v>
      </c>
      <c r="AH33" s="55">
        <v>3849</v>
      </c>
      <c r="AI33" s="55">
        <v>3419</v>
      </c>
      <c r="AK33" s="55">
        <v>2018</v>
      </c>
      <c r="AL33" s="55" t="s">
        <v>2164</v>
      </c>
      <c r="AM33" s="55" t="s">
        <v>600</v>
      </c>
      <c r="AN33" s="77"/>
      <c r="AO33" s="77"/>
      <c r="AP33" s="55">
        <f t="shared" si="4"/>
        <v>11</v>
      </c>
      <c r="AQ33" s="55">
        <v>11</v>
      </c>
      <c r="AT33" s="12">
        <v>2019</v>
      </c>
      <c r="AU33" s="12" t="s">
        <v>2757</v>
      </c>
      <c r="AV33" s="12" t="s">
        <v>2758</v>
      </c>
      <c r="AW33" s="67" t="s">
        <v>914</v>
      </c>
      <c r="AX33" s="77"/>
      <c r="AY33" s="12">
        <f t="shared" si="7"/>
        <v>30</v>
      </c>
      <c r="AZ33" s="12"/>
      <c r="BA33" s="12">
        <v>30</v>
      </c>
      <c r="BB33" s="18"/>
      <c r="BC33" s="55">
        <v>2020</v>
      </c>
      <c r="BD33" s="55" t="s">
        <v>2759</v>
      </c>
      <c r="BF33" s="77"/>
      <c r="BG33" s="77"/>
      <c r="BH33" s="55">
        <f t="shared" si="6"/>
        <v>241</v>
      </c>
      <c r="BI33" s="55">
        <v>135</v>
      </c>
      <c r="BJ33" s="55">
        <v>106</v>
      </c>
    </row>
    <row r="34" spans="1:62">
      <c r="A34" s="77">
        <v>2014</v>
      </c>
      <c r="B34" s="77" t="s">
        <v>2760</v>
      </c>
      <c r="C34" s="77" t="s">
        <v>78</v>
      </c>
      <c r="D34" s="77"/>
      <c r="E34" s="77"/>
      <c r="F34" s="77">
        <f t="shared" si="0"/>
        <v>54</v>
      </c>
      <c r="G34" s="77">
        <v>54</v>
      </c>
      <c r="H34" s="77"/>
      <c r="I34" s="78"/>
      <c r="J34" s="77">
        <v>2015</v>
      </c>
      <c r="K34" s="55" t="s">
        <v>613</v>
      </c>
      <c r="L34" s="55" t="s">
        <v>889</v>
      </c>
      <c r="M34" s="77"/>
      <c r="N34" s="77"/>
      <c r="O34" s="55">
        <f t="shared" si="1"/>
        <v>10</v>
      </c>
      <c r="P34" s="55">
        <v>10</v>
      </c>
      <c r="S34" s="55">
        <v>2016</v>
      </c>
      <c r="T34" s="55" t="s">
        <v>2761</v>
      </c>
      <c r="U34" s="55" t="s">
        <v>600</v>
      </c>
      <c r="V34" s="77"/>
      <c r="W34" s="77"/>
      <c r="X34" s="55">
        <f t="shared" si="2"/>
        <v>20</v>
      </c>
      <c r="Y34" s="55">
        <v>20</v>
      </c>
      <c r="AB34" s="12">
        <v>2017</v>
      </c>
      <c r="AC34" s="12" t="s">
        <v>1218</v>
      </c>
      <c r="AD34" s="12" t="s">
        <v>2762</v>
      </c>
      <c r="AE34" s="67" t="s">
        <v>914</v>
      </c>
      <c r="AF34" s="77"/>
      <c r="AG34" s="12">
        <f t="shared" si="3"/>
        <v>24</v>
      </c>
      <c r="AH34" s="12">
        <v>24</v>
      </c>
      <c r="AI34" s="12"/>
      <c r="AJ34" s="18"/>
      <c r="AK34" s="55">
        <v>2018</v>
      </c>
      <c r="AL34" s="55" t="s">
        <v>57</v>
      </c>
      <c r="AM34" s="55" t="s">
        <v>378</v>
      </c>
      <c r="AN34" s="77"/>
      <c r="AO34" s="77"/>
      <c r="AP34" s="55">
        <f t="shared" si="4"/>
        <v>24</v>
      </c>
      <c r="AQ34" s="55">
        <v>24</v>
      </c>
      <c r="AT34" s="55">
        <v>2019</v>
      </c>
      <c r="AU34" s="55" t="s">
        <v>2763</v>
      </c>
      <c r="AW34" s="77"/>
      <c r="AX34" s="77"/>
      <c r="AY34" s="55">
        <f t="shared" si="7"/>
        <v>21</v>
      </c>
      <c r="AZ34" s="55">
        <v>18</v>
      </c>
      <c r="BA34" s="55">
        <v>3</v>
      </c>
      <c r="BC34" s="55">
        <v>2020</v>
      </c>
      <c r="BD34" s="55" t="s">
        <v>2764</v>
      </c>
      <c r="BF34" s="77"/>
      <c r="BG34" s="77"/>
      <c r="BH34" s="55">
        <f t="shared" si="6"/>
        <v>128</v>
      </c>
      <c r="BI34" s="55">
        <v>64</v>
      </c>
      <c r="BJ34" s="55">
        <v>64</v>
      </c>
    </row>
    <row r="35" spans="1:62">
      <c r="A35" s="77">
        <v>2014</v>
      </c>
      <c r="B35" s="77" t="s">
        <v>2765</v>
      </c>
      <c r="C35" s="77"/>
      <c r="D35" s="77"/>
      <c r="E35" s="77"/>
      <c r="F35" s="77">
        <f t="shared" si="0"/>
        <v>84</v>
      </c>
      <c r="G35" s="77">
        <v>32</v>
      </c>
      <c r="H35" s="77">
        <v>52</v>
      </c>
      <c r="I35" s="78"/>
      <c r="J35" s="77">
        <v>2015</v>
      </c>
      <c r="K35" s="55" t="s">
        <v>2766</v>
      </c>
      <c r="L35" s="55" t="s">
        <v>603</v>
      </c>
      <c r="M35" s="77"/>
      <c r="N35" s="77"/>
      <c r="O35" s="55">
        <f t="shared" si="1"/>
        <v>6</v>
      </c>
      <c r="P35" s="55">
        <v>6</v>
      </c>
      <c r="S35" s="55">
        <v>2016</v>
      </c>
      <c r="T35" s="55" t="s">
        <v>1245</v>
      </c>
      <c r="V35" s="77"/>
      <c r="W35" s="77"/>
      <c r="X35" s="55">
        <f t="shared" si="2"/>
        <v>852</v>
      </c>
      <c r="Y35" s="55">
        <v>327</v>
      </c>
      <c r="Z35" s="55">
        <v>525</v>
      </c>
      <c r="AB35" s="55">
        <v>2017</v>
      </c>
      <c r="AC35" s="55" t="s">
        <v>2767</v>
      </c>
      <c r="AD35" s="55" t="s">
        <v>378</v>
      </c>
      <c r="AE35" s="77"/>
      <c r="AF35" s="77"/>
      <c r="AG35" s="55">
        <f t="shared" si="3"/>
        <v>34</v>
      </c>
      <c r="AH35" s="55">
        <v>34</v>
      </c>
      <c r="AK35" s="55">
        <v>2018</v>
      </c>
      <c r="AL35" s="55" t="s">
        <v>2768</v>
      </c>
      <c r="AM35" s="55" t="s">
        <v>2769</v>
      </c>
      <c r="AN35" s="77"/>
      <c r="AO35" s="77"/>
      <c r="AP35" s="55">
        <f t="shared" si="4"/>
        <v>17</v>
      </c>
      <c r="AQ35" s="55">
        <v>17</v>
      </c>
      <c r="AT35" s="12">
        <v>2019</v>
      </c>
      <c r="AU35" s="12" t="s">
        <v>2530</v>
      </c>
      <c r="AV35" s="12" t="s">
        <v>2770</v>
      </c>
      <c r="AW35" s="67" t="s">
        <v>914</v>
      </c>
      <c r="AX35" s="77"/>
      <c r="AY35" s="12">
        <f t="shared" si="7"/>
        <v>30</v>
      </c>
      <c r="AZ35" s="12"/>
      <c r="BA35" s="12">
        <v>30</v>
      </c>
      <c r="BB35" s="18"/>
      <c r="BC35" s="55">
        <v>2020</v>
      </c>
      <c r="BD35" s="55" t="s">
        <v>2771</v>
      </c>
      <c r="BF35" s="77"/>
      <c r="BG35" s="77"/>
      <c r="BH35" s="55">
        <f t="shared" si="6"/>
        <v>40</v>
      </c>
      <c r="BI35" s="55">
        <v>25</v>
      </c>
      <c r="BJ35" s="55">
        <v>15</v>
      </c>
    </row>
    <row r="36" spans="1:62">
      <c r="A36" s="77">
        <v>2014</v>
      </c>
      <c r="B36" s="77" t="s">
        <v>2772</v>
      </c>
      <c r="C36" s="77" t="s">
        <v>2773</v>
      </c>
      <c r="D36" s="77"/>
      <c r="E36" s="77"/>
      <c r="F36" s="77">
        <f t="shared" si="0"/>
        <v>7</v>
      </c>
      <c r="G36" s="77">
        <v>7</v>
      </c>
      <c r="H36" s="77"/>
      <c r="I36" s="78"/>
      <c r="J36" s="77">
        <v>2015</v>
      </c>
      <c r="K36" s="55" t="s">
        <v>2774</v>
      </c>
      <c r="L36" s="55" t="s">
        <v>2775</v>
      </c>
      <c r="M36" s="77"/>
      <c r="N36" s="77"/>
      <c r="O36" s="55">
        <f t="shared" si="1"/>
        <v>4</v>
      </c>
      <c r="P36" s="55">
        <v>4</v>
      </c>
      <c r="S36" s="55">
        <v>2016</v>
      </c>
      <c r="T36" s="55" t="s">
        <v>2776</v>
      </c>
      <c r="U36" s="55" t="s">
        <v>603</v>
      </c>
      <c r="V36" s="77"/>
      <c r="W36" s="77"/>
      <c r="X36" s="55">
        <f t="shared" si="2"/>
        <v>10</v>
      </c>
      <c r="Y36" s="55">
        <v>10</v>
      </c>
      <c r="AB36" s="12">
        <v>2017</v>
      </c>
      <c r="AC36" s="12" t="s">
        <v>2777</v>
      </c>
      <c r="AD36" s="12" t="s">
        <v>2778</v>
      </c>
      <c r="AE36" s="67" t="s">
        <v>914</v>
      </c>
      <c r="AF36" s="77"/>
      <c r="AG36" s="12">
        <f t="shared" si="3"/>
        <v>9</v>
      </c>
      <c r="AH36" s="12">
        <v>9</v>
      </c>
      <c r="AI36" s="12"/>
      <c r="AJ36" s="18"/>
      <c r="AK36" s="55">
        <v>2018</v>
      </c>
      <c r="AL36" s="55" t="s">
        <v>2779</v>
      </c>
      <c r="AM36" s="55" t="s">
        <v>2780</v>
      </c>
      <c r="AN36" s="77"/>
      <c r="AO36" s="77"/>
      <c r="AP36" s="55">
        <f t="shared" si="4"/>
        <v>19</v>
      </c>
      <c r="AQ36" s="55">
        <v>19</v>
      </c>
      <c r="AT36" s="55">
        <v>2019</v>
      </c>
      <c r="AU36" s="55" t="s">
        <v>2781</v>
      </c>
      <c r="AV36" s="55" t="s">
        <v>1637</v>
      </c>
      <c r="AW36" s="77"/>
      <c r="AX36" s="77"/>
      <c r="AY36" s="55">
        <f t="shared" si="7"/>
        <v>24</v>
      </c>
      <c r="AZ36" s="55">
        <v>24</v>
      </c>
      <c r="BC36" s="55">
        <v>2020</v>
      </c>
      <c r="BD36" s="55" t="s">
        <v>2782</v>
      </c>
      <c r="BF36" s="77"/>
      <c r="BG36" s="77"/>
      <c r="BH36" s="55">
        <f t="shared" si="6"/>
        <v>13</v>
      </c>
      <c r="BI36" s="55">
        <v>13</v>
      </c>
    </row>
    <row r="37" spans="1:62">
      <c r="A37" s="67">
        <v>2014</v>
      </c>
      <c r="B37" s="67" t="s">
        <v>2783</v>
      </c>
      <c r="C37" s="67" t="s">
        <v>667</v>
      </c>
      <c r="D37" s="67" t="s">
        <v>914</v>
      </c>
      <c r="E37" s="67"/>
      <c r="F37" s="67">
        <f t="shared" si="0"/>
        <v>14</v>
      </c>
      <c r="G37" s="67">
        <v>14</v>
      </c>
      <c r="H37" s="67"/>
      <c r="I37" s="79"/>
      <c r="J37" s="77">
        <v>2015</v>
      </c>
      <c r="K37" s="55" t="s">
        <v>2784</v>
      </c>
      <c r="M37" s="67"/>
      <c r="N37" s="67"/>
      <c r="O37" s="55">
        <f t="shared" si="1"/>
        <v>25</v>
      </c>
      <c r="P37" s="55">
        <v>19</v>
      </c>
      <c r="Q37" s="55">
        <v>6</v>
      </c>
      <c r="S37" s="55">
        <v>2016</v>
      </c>
      <c r="T37" s="55" t="s">
        <v>2785</v>
      </c>
      <c r="U37" s="55" t="s">
        <v>603</v>
      </c>
      <c r="V37" s="67"/>
      <c r="W37" s="67"/>
      <c r="X37" s="55">
        <f t="shared" si="2"/>
        <v>7</v>
      </c>
      <c r="Y37" s="55">
        <v>7</v>
      </c>
      <c r="AB37" s="55">
        <v>2017</v>
      </c>
      <c r="AC37" s="55" t="s">
        <v>2786</v>
      </c>
      <c r="AD37" s="55" t="s">
        <v>423</v>
      </c>
      <c r="AE37" s="67"/>
      <c r="AF37" s="67"/>
      <c r="AG37" s="55">
        <f t="shared" si="3"/>
        <v>7</v>
      </c>
      <c r="AH37" s="55">
        <v>7</v>
      </c>
      <c r="AK37" s="55">
        <v>2018</v>
      </c>
      <c r="AL37" s="55" t="s">
        <v>2787</v>
      </c>
      <c r="AM37" s="55" t="s">
        <v>78</v>
      </c>
      <c r="AN37" s="67"/>
      <c r="AO37" s="67"/>
      <c r="AP37" s="55">
        <f t="shared" si="4"/>
        <v>20</v>
      </c>
      <c r="AQ37" s="55">
        <v>20</v>
      </c>
      <c r="AT37" s="55">
        <v>2019</v>
      </c>
      <c r="AU37" s="55" t="s">
        <v>2788</v>
      </c>
      <c r="AV37" s="55" t="s">
        <v>2789</v>
      </c>
      <c r="AW37" s="67"/>
      <c r="AX37" s="67"/>
      <c r="AY37" s="55">
        <f t="shared" si="7"/>
        <v>14</v>
      </c>
      <c r="AZ37" s="55">
        <v>14</v>
      </c>
      <c r="BC37" s="55">
        <v>2020</v>
      </c>
      <c r="BD37" s="55" t="s">
        <v>2790</v>
      </c>
      <c r="BF37" s="67"/>
      <c r="BG37" s="67"/>
      <c r="BH37" s="55">
        <f t="shared" si="6"/>
        <v>20</v>
      </c>
      <c r="BI37" s="55">
        <v>10</v>
      </c>
      <c r="BJ37" s="55">
        <v>10</v>
      </c>
    </row>
    <row r="38" spans="1:62">
      <c r="A38" s="77">
        <v>2014</v>
      </c>
      <c r="B38" s="77" t="s">
        <v>2791</v>
      </c>
      <c r="C38" s="77" t="s">
        <v>2792</v>
      </c>
      <c r="D38" s="77"/>
      <c r="E38" s="77"/>
      <c r="F38" s="77">
        <f t="shared" si="0"/>
        <v>416</v>
      </c>
      <c r="G38" s="77">
        <v>416</v>
      </c>
      <c r="H38" s="77"/>
      <c r="I38" s="78"/>
      <c r="J38" s="77">
        <v>2015</v>
      </c>
      <c r="K38" s="55" t="s">
        <v>2793</v>
      </c>
      <c r="L38" s="55" t="s">
        <v>78</v>
      </c>
      <c r="M38" s="77"/>
      <c r="N38" s="77"/>
      <c r="O38" s="55">
        <f t="shared" si="1"/>
        <v>19</v>
      </c>
      <c r="P38" s="55">
        <v>19</v>
      </c>
      <c r="S38" s="55">
        <v>2016</v>
      </c>
      <c r="T38" s="55" t="s">
        <v>2794</v>
      </c>
      <c r="U38" s="55" t="s">
        <v>603</v>
      </c>
      <c r="V38" s="77"/>
      <c r="W38" s="77"/>
      <c r="X38" s="55">
        <f t="shared" si="2"/>
        <v>10</v>
      </c>
      <c r="Y38" s="55">
        <v>10</v>
      </c>
      <c r="AB38" s="55">
        <v>2017</v>
      </c>
      <c r="AC38" s="55" t="s">
        <v>854</v>
      </c>
      <c r="AD38" s="55" t="s">
        <v>2795</v>
      </c>
      <c r="AE38" s="77"/>
      <c r="AF38" s="77"/>
      <c r="AG38" s="55">
        <f t="shared" si="3"/>
        <v>20</v>
      </c>
      <c r="AH38" s="55">
        <v>20</v>
      </c>
      <c r="AK38" s="55">
        <v>2018</v>
      </c>
      <c r="AL38" s="55" t="s">
        <v>2796</v>
      </c>
      <c r="AN38" s="77"/>
      <c r="AO38" s="77"/>
      <c r="AP38" s="55">
        <f t="shared" si="4"/>
        <v>15</v>
      </c>
      <c r="AQ38" s="55">
        <v>8</v>
      </c>
      <c r="AR38" s="55">
        <v>7</v>
      </c>
      <c r="AT38" s="55">
        <v>2019</v>
      </c>
      <c r="AU38" s="55" t="s">
        <v>2797</v>
      </c>
      <c r="AW38" s="77"/>
      <c r="AX38" s="77"/>
      <c r="AY38" s="55">
        <f t="shared" si="7"/>
        <v>47</v>
      </c>
      <c r="AZ38" s="55">
        <v>28</v>
      </c>
      <c r="BA38" s="55">
        <v>19</v>
      </c>
      <c r="BC38" s="55">
        <v>2020</v>
      </c>
      <c r="BD38" s="55" t="s">
        <v>2798</v>
      </c>
      <c r="BF38" s="77"/>
      <c r="BG38" s="77"/>
      <c r="BH38" s="55">
        <f t="shared" si="6"/>
        <v>50</v>
      </c>
      <c r="BI38" s="55">
        <v>50</v>
      </c>
    </row>
    <row r="39" spans="1:62">
      <c r="A39" s="77">
        <v>2014</v>
      </c>
      <c r="B39" s="77" t="s">
        <v>2799</v>
      </c>
      <c r="C39" s="77"/>
      <c r="D39" s="77"/>
      <c r="E39" s="77"/>
      <c r="F39" s="77">
        <f t="shared" si="0"/>
        <v>44</v>
      </c>
      <c r="G39" s="77">
        <v>44</v>
      </c>
      <c r="H39" s="77"/>
      <c r="I39" s="78"/>
      <c r="J39" s="77">
        <v>2015</v>
      </c>
      <c r="K39" s="55" t="s">
        <v>2800</v>
      </c>
      <c r="M39" s="77"/>
      <c r="N39" s="77"/>
      <c r="O39" s="55">
        <f t="shared" si="1"/>
        <v>26</v>
      </c>
      <c r="P39" s="55">
        <v>13</v>
      </c>
      <c r="Q39" s="55">
        <v>13</v>
      </c>
      <c r="S39" s="55">
        <v>2016</v>
      </c>
      <c r="T39" s="55" t="s">
        <v>2801</v>
      </c>
      <c r="U39" s="55" t="s">
        <v>2802</v>
      </c>
      <c r="V39" s="77"/>
      <c r="W39" s="77"/>
      <c r="X39" s="55">
        <f t="shared" si="2"/>
        <v>113</v>
      </c>
      <c r="Y39" s="55">
        <v>113</v>
      </c>
      <c r="AB39" s="55">
        <v>2017</v>
      </c>
      <c r="AC39" s="55" t="s">
        <v>2803</v>
      </c>
      <c r="AD39" s="55" t="s">
        <v>2804</v>
      </c>
      <c r="AE39" s="77"/>
      <c r="AF39" s="77"/>
      <c r="AG39" s="55">
        <f t="shared" si="3"/>
        <v>16</v>
      </c>
      <c r="AH39" s="55">
        <v>16</v>
      </c>
      <c r="AK39" s="55">
        <v>2018</v>
      </c>
      <c r="AL39" s="55" t="s">
        <v>550</v>
      </c>
      <c r="AM39" s="55" t="s">
        <v>378</v>
      </c>
      <c r="AN39" s="77"/>
      <c r="AO39" s="77"/>
      <c r="AP39" s="55">
        <f t="shared" si="4"/>
        <v>8</v>
      </c>
      <c r="AQ39" s="55">
        <v>8</v>
      </c>
      <c r="AT39" s="55">
        <v>2019</v>
      </c>
      <c r="AU39" s="55" t="s">
        <v>2805</v>
      </c>
      <c r="AW39" s="77"/>
      <c r="AX39" s="77"/>
      <c r="AY39" s="55">
        <f t="shared" si="7"/>
        <v>30</v>
      </c>
      <c r="AZ39" s="55">
        <v>15</v>
      </c>
      <c r="BA39" s="55">
        <v>15</v>
      </c>
      <c r="BC39" s="55">
        <v>2020</v>
      </c>
      <c r="BD39" s="55" t="s">
        <v>1335</v>
      </c>
      <c r="BF39" s="77"/>
      <c r="BG39" s="77"/>
      <c r="BH39" s="55">
        <f t="shared" si="6"/>
        <v>13</v>
      </c>
      <c r="BI39" s="55">
        <v>13</v>
      </c>
    </row>
    <row r="40" spans="1:62">
      <c r="A40" s="77">
        <v>2014</v>
      </c>
      <c r="B40" s="77" t="s">
        <v>2806</v>
      </c>
      <c r="C40" s="77"/>
      <c r="D40" s="77"/>
      <c r="E40" s="77"/>
      <c r="F40" s="77">
        <f t="shared" si="0"/>
        <v>141</v>
      </c>
      <c r="G40" s="77">
        <v>92</v>
      </c>
      <c r="H40" s="77">
        <v>49</v>
      </c>
      <c r="I40" s="78"/>
      <c r="J40" s="77">
        <v>2015</v>
      </c>
      <c r="K40" s="55" t="s">
        <v>2807</v>
      </c>
      <c r="M40" s="77"/>
      <c r="N40" s="77"/>
      <c r="O40" s="55">
        <f t="shared" si="1"/>
        <v>20</v>
      </c>
      <c r="P40" s="55">
        <v>9</v>
      </c>
      <c r="Q40" s="55">
        <v>11</v>
      </c>
      <c r="S40" s="55">
        <v>2016</v>
      </c>
      <c r="T40" s="55" t="s">
        <v>2557</v>
      </c>
      <c r="U40" s="55" t="s">
        <v>603</v>
      </c>
      <c r="V40" s="77"/>
      <c r="W40" s="77"/>
      <c r="X40" s="55">
        <f t="shared" si="2"/>
        <v>27</v>
      </c>
      <c r="Y40" s="55">
        <v>27</v>
      </c>
      <c r="AB40" s="12">
        <v>2017</v>
      </c>
      <c r="AC40" s="12" t="s">
        <v>2808</v>
      </c>
      <c r="AD40" s="12" t="s">
        <v>2809</v>
      </c>
      <c r="AE40" s="67" t="s">
        <v>914</v>
      </c>
      <c r="AF40" s="77"/>
      <c r="AG40" s="12">
        <f t="shared" si="3"/>
        <v>20</v>
      </c>
      <c r="AH40" s="12">
        <v>20</v>
      </c>
      <c r="AI40" s="12"/>
      <c r="AJ40" s="18"/>
      <c r="AK40" s="12">
        <v>2018</v>
      </c>
      <c r="AL40" s="12" t="s">
        <v>2810</v>
      </c>
      <c r="AM40" s="12" t="s">
        <v>2811</v>
      </c>
      <c r="AN40" s="67" t="s">
        <v>914</v>
      </c>
      <c r="AO40" s="77"/>
      <c r="AP40" s="12">
        <f t="shared" si="4"/>
        <v>5201</v>
      </c>
      <c r="AQ40" s="12">
        <v>5201</v>
      </c>
      <c r="AR40" s="12"/>
      <c r="AS40" s="18"/>
      <c r="AT40" s="55">
        <v>2019</v>
      </c>
      <c r="AU40" s="55" t="s">
        <v>2812</v>
      </c>
      <c r="AV40" s="55" t="s">
        <v>2813</v>
      </c>
      <c r="AW40" s="77"/>
      <c r="AX40" s="77"/>
      <c r="AY40" s="55">
        <f t="shared" si="7"/>
        <v>30</v>
      </c>
      <c r="AZ40" s="55">
        <v>30</v>
      </c>
      <c r="BC40" s="55">
        <v>2020</v>
      </c>
      <c r="BD40" s="55" t="s">
        <v>2814</v>
      </c>
      <c r="BF40" s="77"/>
      <c r="BG40" s="77"/>
      <c r="BH40" s="55">
        <f t="shared" si="6"/>
        <v>18</v>
      </c>
      <c r="BI40" s="55">
        <v>11</v>
      </c>
      <c r="BJ40" s="55">
        <v>7</v>
      </c>
    </row>
    <row r="41" spans="1:62">
      <c r="A41" s="77">
        <v>2014</v>
      </c>
      <c r="B41" s="77" t="s">
        <v>2815</v>
      </c>
      <c r="C41" s="77"/>
      <c r="D41" s="77"/>
      <c r="E41" s="77"/>
      <c r="F41" s="77">
        <f t="shared" si="0"/>
        <v>44</v>
      </c>
      <c r="G41" s="77">
        <v>25</v>
      </c>
      <c r="H41" s="77">
        <v>19</v>
      </c>
      <c r="I41" s="78"/>
      <c r="J41" s="77">
        <v>2015</v>
      </c>
      <c r="K41" s="55" t="s">
        <v>478</v>
      </c>
      <c r="L41" s="55" t="s">
        <v>599</v>
      </c>
      <c r="M41" s="77"/>
      <c r="N41" s="77"/>
      <c r="O41" s="55">
        <f t="shared" si="1"/>
        <v>2</v>
      </c>
      <c r="P41" s="55">
        <v>2</v>
      </c>
      <c r="S41" s="55">
        <v>2016</v>
      </c>
      <c r="T41" s="55" t="s">
        <v>2816</v>
      </c>
      <c r="V41" s="77"/>
      <c r="W41" s="77"/>
      <c r="X41" s="55">
        <f t="shared" si="2"/>
        <v>385</v>
      </c>
      <c r="Y41" s="55">
        <v>186</v>
      </c>
      <c r="Z41" s="55">
        <v>199</v>
      </c>
      <c r="AB41" s="55">
        <v>2017</v>
      </c>
      <c r="AC41" s="55" t="s">
        <v>1173</v>
      </c>
      <c r="AE41" s="77"/>
      <c r="AF41" s="77"/>
      <c r="AG41" s="55">
        <f t="shared" si="3"/>
        <v>75</v>
      </c>
      <c r="AH41" s="55">
        <v>29</v>
      </c>
      <c r="AI41" s="55">
        <v>46</v>
      </c>
      <c r="AK41" s="55">
        <v>2018</v>
      </c>
      <c r="AL41" s="55" t="s">
        <v>2817</v>
      </c>
      <c r="AN41" s="77"/>
      <c r="AO41" s="77"/>
      <c r="AP41" s="55">
        <f t="shared" si="4"/>
        <v>29</v>
      </c>
      <c r="AQ41" s="55">
        <v>8</v>
      </c>
      <c r="AR41" s="55">
        <v>21</v>
      </c>
      <c r="AT41" s="55">
        <v>2019</v>
      </c>
      <c r="AU41" s="55" t="s">
        <v>2735</v>
      </c>
      <c r="AV41" s="55" t="s">
        <v>2818</v>
      </c>
      <c r="AW41" s="77"/>
      <c r="AX41" s="77"/>
      <c r="AY41" s="55">
        <f t="shared" si="7"/>
        <v>9</v>
      </c>
      <c r="AZ41" s="55">
        <v>9</v>
      </c>
      <c r="BC41" s="55">
        <v>2020</v>
      </c>
      <c r="BD41" s="55" t="s">
        <v>2819</v>
      </c>
      <c r="BF41" s="77"/>
      <c r="BG41" s="77"/>
      <c r="BH41" s="55">
        <f t="shared" si="6"/>
        <v>8</v>
      </c>
      <c r="BI41" s="55">
        <v>8</v>
      </c>
    </row>
    <row r="42" spans="1:62">
      <c r="A42" s="77">
        <v>2014</v>
      </c>
      <c r="B42" s="77" t="s">
        <v>2820</v>
      </c>
      <c r="C42" s="77"/>
      <c r="D42" s="77"/>
      <c r="E42" s="77"/>
      <c r="F42" s="77">
        <f t="shared" si="0"/>
        <v>60</v>
      </c>
      <c r="G42" s="77">
        <v>24</v>
      </c>
      <c r="H42" s="77">
        <v>36</v>
      </c>
      <c r="I42" s="78"/>
      <c r="J42" s="77">
        <v>2015</v>
      </c>
      <c r="K42" s="55" t="s">
        <v>357</v>
      </c>
      <c r="L42" s="55" t="s">
        <v>600</v>
      </c>
      <c r="M42" s="77"/>
      <c r="N42" s="77"/>
      <c r="O42" s="55">
        <f t="shared" si="1"/>
        <v>18</v>
      </c>
      <c r="P42" s="55">
        <v>18</v>
      </c>
      <c r="S42" s="55">
        <v>2016</v>
      </c>
      <c r="T42" s="55" t="s">
        <v>2821</v>
      </c>
      <c r="V42" s="77"/>
      <c r="W42" s="77"/>
      <c r="X42" s="55">
        <f t="shared" si="2"/>
        <v>782</v>
      </c>
      <c r="Y42" s="55">
        <v>369</v>
      </c>
      <c r="Z42" s="55">
        <v>413</v>
      </c>
      <c r="AB42" s="55">
        <v>2017</v>
      </c>
      <c r="AC42" s="55" t="s">
        <v>1529</v>
      </c>
      <c r="AD42" s="55" t="s">
        <v>2822</v>
      </c>
      <c r="AE42" s="77"/>
      <c r="AF42" s="77"/>
      <c r="AG42" s="55">
        <f t="shared" si="3"/>
        <v>32</v>
      </c>
      <c r="AH42" s="55">
        <v>32</v>
      </c>
      <c r="AK42" s="55">
        <v>2018</v>
      </c>
      <c r="AL42" s="55" t="s">
        <v>2823</v>
      </c>
      <c r="AN42" s="77"/>
      <c r="AO42" s="77"/>
      <c r="AP42" s="55">
        <f t="shared" si="4"/>
        <v>30</v>
      </c>
      <c r="AQ42" s="55">
        <v>24</v>
      </c>
      <c r="AR42" s="55">
        <v>6</v>
      </c>
      <c r="AT42" s="55">
        <v>2019</v>
      </c>
      <c r="AU42" s="55" t="s">
        <v>2824</v>
      </c>
      <c r="AW42" s="77"/>
      <c r="AX42" s="77"/>
      <c r="AY42" s="55">
        <f t="shared" si="7"/>
        <v>756</v>
      </c>
      <c r="AZ42" s="55">
        <v>330</v>
      </c>
      <c r="BA42" s="55">
        <v>426</v>
      </c>
      <c r="BC42" s="55">
        <v>2020</v>
      </c>
      <c r="BD42" s="55" t="s">
        <v>878</v>
      </c>
      <c r="BF42" s="77"/>
      <c r="BG42" s="77"/>
      <c r="BH42" s="55">
        <f t="shared" si="6"/>
        <v>69960</v>
      </c>
      <c r="BI42" s="55">
        <v>35820</v>
      </c>
      <c r="BJ42" s="55">
        <v>34140</v>
      </c>
    </row>
    <row r="43" spans="1:62">
      <c r="A43" s="77">
        <v>2014</v>
      </c>
      <c r="B43" s="77" t="s">
        <v>2825</v>
      </c>
      <c r="C43" s="77"/>
      <c r="D43" s="77"/>
      <c r="E43" s="77"/>
      <c r="F43" s="77">
        <f t="shared" si="0"/>
        <v>20</v>
      </c>
      <c r="G43" s="77">
        <v>11</v>
      </c>
      <c r="H43" s="77">
        <v>9</v>
      </c>
      <c r="I43" s="78"/>
      <c r="J43" s="77">
        <v>2015</v>
      </c>
      <c r="K43" s="55" t="s">
        <v>2826</v>
      </c>
      <c r="M43" s="77"/>
      <c r="N43" s="77"/>
      <c r="O43" s="55">
        <f t="shared" si="1"/>
        <v>19</v>
      </c>
      <c r="P43" s="55">
        <v>8</v>
      </c>
      <c r="Q43" s="55">
        <v>11</v>
      </c>
      <c r="S43" s="55">
        <v>2016</v>
      </c>
      <c r="T43" s="55" t="s">
        <v>2827</v>
      </c>
      <c r="U43" s="55" t="s">
        <v>1211</v>
      </c>
      <c r="V43" s="77"/>
      <c r="W43" s="77"/>
      <c r="X43" s="55">
        <f t="shared" si="2"/>
        <v>12</v>
      </c>
      <c r="Y43" s="55">
        <v>12</v>
      </c>
      <c r="AB43" s="55">
        <v>2017</v>
      </c>
      <c r="AC43" s="55" t="s">
        <v>2828</v>
      </c>
      <c r="AE43" s="77"/>
      <c r="AF43" s="77"/>
      <c r="AG43" s="55">
        <f t="shared" si="3"/>
        <v>515</v>
      </c>
      <c r="AH43" s="55">
        <v>362</v>
      </c>
      <c r="AI43" s="55">
        <v>153</v>
      </c>
      <c r="AK43" s="55">
        <v>2018</v>
      </c>
      <c r="AL43" s="55" t="s">
        <v>2829</v>
      </c>
      <c r="AM43" s="55" t="s">
        <v>78</v>
      </c>
      <c r="AN43" s="77"/>
      <c r="AO43" s="77"/>
      <c r="AP43" s="55">
        <f t="shared" si="4"/>
        <v>36</v>
      </c>
      <c r="AQ43" s="55">
        <v>36</v>
      </c>
      <c r="AT43" s="55">
        <v>2019</v>
      </c>
      <c r="AU43" s="55" t="s">
        <v>2755</v>
      </c>
      <c r="AW43" s="77"/>
      <c r="AX43" s="77"/>
      <c r="AY43" s="55">
        <f t="shared" si="5"/>
        <v>15</v>
      </c>
      <c r="AZ43" s="55">
        <v>4</v>
      </c>
      <c r="BA43" s="55">
        <v>11</v>
      </c>
      <c r="BC43" s="55">
        <v>2020</v>
      </c>
      <c r="BD43" s="55" t="s">
        <v>2830</v>
      </c>
      <c r="BF43" s="77"/>
      <c r="BG43" s="77"/>
      <c r="BH43" s="55">
        <f t="shared" si="6"/>
        <v>60</v>
      </c>
      <c r="BI43" s="55">
        <v>40</v>
      </c>
      <c r="BJ43" s="55">
        <v>20</v>
      </c>
    </row>
    <row r="44" spans="1:62">
      <c r="A44" s="77">
        <v>2014</v>
      </c>
      <c r="B44" s="77" t="s">
        <v>2831</v>
      </c>
      <c r="C44" s="77" t="s">
        <v>2832</v>
      </c>
      <c r="D44" s="77"/>
      <c r="E44" s="77"/>
      <c r="F44" s="77">
        <f t="shared" si="0"/>
        <v>14</v>
      </c>
      <c r="G44" s="77">
        <v>14</v>
      </c>
      <c r="H44" s="77"/>
      <c r="I44" s="78"/>
      <c r="J44" s="77">
        <v>2015</v>
      </c>
      <c r="K44" s="55" t="s">
        <v>2833</v>
      </c>
      <c r="M44" s="77"/>
      <c r="N44" s="77"/>
      <c r="O44" s="55">
        <f t="shared" si="1"/>
        <v>13</v>
      </c>
      <c r="P44" s="55">
        <v>11</v>
      </c>
      <c r="Q44" s="55">
        <v>2</v>
      </c>
      <c r="S44" s="55">
        <v>2016</v>
      </c>
      <c r="T44" s="55" t="s">
        <v>2834</v>
      </c>
      <c r="V44" s="77"/>
      <c r="W44" s="77"/>
      <c r="X44" s="55">
        <f t="shared" si="2"/>
        <v>18</v>
      </c>
      <c r="Y44" s="55">
        <v>8</v>
      </c>
      <c r="Z44" s="55">
        <v>10</v>
      </c>
      <c r="AB44" s="55">
        <v>2017</v>
      </c>
      <c r="AC44" s="55" t="s">
        <v>2835</v>
      </c>
      <c r="AE44" s="77"/>
      <c r="AF44" s="77"/>
      <c r="AG44" s="55">
        <f t="shared" si="3"/>
        <v>49</v>
      </c>
      <c r="AH44" s="55">
        <v>33</v>
      </c>
      <c r="AI44" s="55">
        <v>16</v>
      </c>
      <c r="AK44" s="12">
        <v>2018</v>
      </c>
      <c r="AL44" s="12" t="s">
        <v>2836</v>
      </c>
      <c r="AM44" s="12" t="s">
        <v>2837</v>
      </c>
      <c r="AN44" s="67" t="s">
        <v>914</v>
      </c>
      <c r="AO44" s="77"/>
      <c r="AP44" s="12">
        <f t="shared" si="4"/>
        <v>27</v>
      </c>
      <c r="AQ44" s="12">
        <v>27</v>
      </c>
      <c r="AR44" s="12"/>
      <c r="AS44" s="18"/>
      <c r="AT44" s="55">
        <v>2019</v>
      </c>
      <c r="AU44" s="55" t="s">
        <v>2838</v>
      </c>
      <c r="AW44" s="77"/>
      <c r="AX44" s="77"/>
      <c r="AY44" s="55">
        <f t="shared" si="5"/>
        <v>12</v>
      </c>
      <c r="AZ44" s="55">
        <v>7</v>
      </c>
      <c r="BA44" s="55">
        <v>5</v>
      </c>
      <c r="BC44" s="55">
        <v>2020</v>
      </c>
      <c r="BD44" s="55" t="s">
        <v>2839</v>
      </c>
      <c r="BF44" s="67" t="s">
        <v>914</v>
      </c>
      <c r="BG44" s="77"/>
      <c r="BH44" s="55">
        <f t="shared" ref="BH44:BH69" si="8">SUM(BI45:BJ45)</f>
        <v>340</v>
      </c>
      <c r="BJ44" s="55">
        <v>14</v>
      </c>
    </row>
    <row r="45" spans="1:62">
      <c r="A45" s="77">
        <v>2014</v>
      </c>
      <c r="B45" s="77" t="s">
        <v>244</v>
      </c>
      <c r="C45" s="77"/>
      <c r="D45" s="77"/>
      <c r="E45" s="77"/>
      <c r="F45" s="77">
        <f t="shared" si="0"/>
        <v>767</v>
      </c>
      <c r="G45" s="77">
        <v>400</v>
      </c>
      <c r="H45" s="77">
        <v>367</v>
      </c>
      <c r="I45" s="78"/>
      <c r="J45" s="77">
        <v>2015</v>
      </c>
      <c r="K45" s="55" t="s">
        <v>2651</v>
      </c>
      <c r="M45" s="77"/>
      <c r="N45" s="77"/>
      <c r="O45" s="55">
        <f t="shared" si="1"/>
        <v>4397</v>
      </c>
      <c r="P45" s="55">
        <v>1803</v>
      </c>
      <c r="Q45" s="55">
        <v>2594</v>
      </c>
      <c r="S45" s="55">
        <v>2016</v>
      </c>
      <c r="T45" s="55" t="s">
        <v>2840</v>
      </c>
      <c r="U45" s="55" t="s">
        <v>246</v>
      </c>
      <c r="V45" s="77"/>
      <c r="W45" s="77"/>
      <c r="X45" s="55">
        <f t="shared" si="2"/>
        <v>19</v>
      </c>
      <c r="Y45" s="55">
        <v>19</v>
      </c>
      <c r="AB45" s="55">
        <v>2017</v>
      </c>
      <c r="AC45" s="55" t="s">
        <v>2841</v>
      </c>
      <c r="AD45" s="55" t="s">
        <v>600</v>
      </c>
      <c r="AE45" s="77"/>
      <c r="AF45" s="77"/>
      <c r="AG45" s="55">
        <f t="shared" si="3"/>
        <v>14</v>
      </c>
      <c r="AH45" s="55">
        <v>14</v>
      </c>
      <c r="AK45" s="55">
        <v>2018</v>
      </c>
      <c r="AL45" s="55" t="s">
        <v>354</v>
      </c>
      <c r="AM45" s="55" t="s">
        <v>2704</v>
      </c>
      <c r="AN45" s="77"/>
      <c r="AO45" s="77"/>
      <c r="AP45" s="55">
        <f t="shared" si="4"/>
        <v>12</v>
      </c>
      <c r="AQ45" s="55">
        <v>12</v>
      </c>
      <c r="AT45" s="55">
        <v>2019</v>
      </c>
      <c r="AU45" s="55" t="s">
        <v>1660</v>
      </c>
      <c r="AW45" s="77"/>
      <c r="AX45" s="77"/>
      <c r="AY45" s="55">
        <f t="shared" si="5"/>
        <v>30</v>
      </c>
      <c r="AZ45" s="55">
        <v>12</v>
      </c>
      <c r="BA45" s="55">
        <v>18</v>
      </c>
      <c r="BC45" s="55">
        <v>2020</v>
      </c>
      <c r="BD45" s="55" t="s">
        <v>2513</v>
      </c>
      <c r="BF45" s="77"/>
      <c r="BG45" s="77"/>
      <c r="BH45" s="55">
        <f t="shared" si="8"/>
        <v>12</v>
      </c>
      <c r="BI45" s="55">
        <v>178</v>
      </c>
      <c r="BJ45" s="55">
        <v>162</v>
      </c>
    </row>
    <row r="46" spans="1:62">
      <c r="A46" s="77">
        <v>2014</v>
      </c>
      <c r="B46" s="77" t="s">
        <v>2842</v>
      </c>
      <c r="C46" s="77" t="s">
        <v>2843</v>
      </c>
      <c r="D46" s="77"/>
      <c r="E46" s="77"/>
      <c r="F46" s="77">
        <f t="shared" si="0"/>
        <v>11</v>
      </c>
      <c r="G46" s="77">
        <v>7</v>
      </c>
      <c r="H46" s="77">
        <v>4</v>
      </c>
      <c r="I46" s="78"/>
      <c r="J46" s="77">
        <v>2015</v>
      </c>
      <c r="K46" s="55" t="s">
        <v>2844</v>
      </c>
      <c r="L46" s="55" t="s">
        <v>2845</v>
      </c>
      <c r="M46" s="77"/>
      <c r="N46" s="77"/>
      <c r="O46" s="55">
        <f t="shared" si="1"/>
        <v>12</v>
      </c>
      <c r="P46" s="55">
        <v>12</v>
      </c>
      <c r="S46" s="55">
        <v>2016</v>
      </c>
      <c r="T46" s="55" t="s">
        <v>2846</v>
      </c>
      <c r="U46" s="55" t="s">
        <v>246</v>
      </c>
      <c r="V46" s="77"/>
      <c r="W46" s="77"/>
      <c r="X46" s="55">
        <f t="shared" si="2"/>
        <v>42</v>
      </c>
      <c r="Y46" s="55">
        <v>42</v>
      </c>
      <c r="AB46" s="55">
        <v>2017</v>
      </c>
      <c r="AC46" s="55" t="s">
        <v>1730</v>
      </c>
      <c r="AD46" s="55" t="s">
        <v>1726</v>
      </c>
      <c r="AE46" s="77"/>
      <c r="AF46" s="77"/>
      <c r="AG46" s="55">
        <f t="shared" si="3"/>
        <v>10</v>
      </c>
      <c r="AH46" s="55">
        <v>10</v>
      </c>
      <c r="AK46" s="12">
        <v>2018</v>
      </c>
      <c r="AL46" s="12" t="s">
        <v>2847</v>
      </c>
      <c r="AM46" s="12" t="s">
        <v>2848</v>
      </c>
      <c r="AN46" s="67" t="s">
        <v>914</v>
      </c>
      <c r="AO46" s="77"/>
      <c r="AP46" s="12">
        <f t="shared" si="4"/>
        <v>363</v>
      </c>
      <c r="AQ46" s="12"/>
      <c r="AR46" s="12">
        <v>363</v>
      </c>
      <c r="AS46" s="18"/>
      <c r="AT46" s="55">
        <v>2019</v>
      </c>
      <c r="AU46" s="55" t="s">
        <v>2849</v>
      </c>
      <c r="AW46" s="77"/>
      <c r="AX46" s="77"/>
      <c r="AY46" s="55">
        <f t="shared" si="5"/>
        <v>14</v>
      </c>
      <c r="AZ46" s="55">
        <v>7</v>
      </c>
      <c r="BA46" s="55">
        <v>7</v>
      </c>
      <c r="BC46" s="55">
        <v>2020</v>
      </c>
      <c r="BD46" s="55" t="s">
        <v>2630</v>
      </c>
      <c r="BF46" s="77"/>
      <c r="BG46" s="77"/>
      <c r="BH46" s="55">
        <f t="shared" si="8"/>
        <v>44</v>
      </c>
      <c r="BI46" s="55">
        <v>12</v>
      </c>
    </row>
    <row r="47" spans="1:62">
      <c r="A47" s="77">
        <v>2014</v>
      </c>
      <c r="B47" s="77" t="s">
        <v>2850</v>
      </c>
      <c r="C47" s="77" t="s">
        <v>170</v>
      </c>
      <c r="D47" s="77"/>
      <c r="E47" s="77"/>
      <c r="F47" s="77">
        <f t="shared" si="0"/>
        <v>31</v>
      </c>
      <c r="G47" s="77"/>
      <c r="H47" s="77">
        <v>31</v>
      </c>
      <c r="I47" s="78"/>
      <c r="J47" s="77">
        <v>2015</v>
      </c>
      <c r="K47" s="55" t="s">
        <v>2851</v>
      </c>
      <c r="L47" s="55" t="s">
        <v>2670</v>
      </c>
      <c r="M47" s="77"/>
      <c r="N47" s="77"/>
      <c r="O47" s="55">
        <f t="shared" si="1"/>
        <v>25</v>
      </c>
      <c r="P47" s="55">
        <v>25</v>
      </c>
      <c r="S47" s="55">
        <v>2016</v>
      </c>
      <c r="T47" s="55" t="s">
        <v>2852</v>
      </c>
      <c r="V47" s="77"/>
      <c r="W47" s="77"/>
      <c r="X47" s="55">
        <f t="shared" si="2"/>
        <v>21</v>
      </c>
      <c r="Y47" s="55">
        <v>9</v>
      </c>
      <c r="Z47" s="55">
        <v>12</v>
      </c>
      <c r="AB47" s="55">
        <v>2017</v>
      </c>
      <c r="AC47" s="55" t="s">
        <v>2853</v>
      </c>
      <c r="AD47" s="55" t="s">
        <v>2854</v>
      </c>
      <c r="AE47" s="77"/>
      <c r="AF47" s="77"/>
      <c r="AG47" s="55">
        <f t="shared" si="3"/>
        <v>13</v>
      </c>
      <c r="AH47" s="55">
        <v>13</v>
      </c>
      <c r="AK47" s="55">
        <v>2018</v>
      </c>
      <c r="AL47" s="55" t="s">
        <v>2855</v>
      </c>
      <c r="AM47" s="55" t="s">
        <v>292</v>
      </c>
      <c r="AN47" s="77"/>
      <c r="AO47" s="77"/>
      <c r="AP47" s="55">
        <f t="shared" si="4"/>
        <v>12</v>
      </c>
      <c r="AQ47" s="55">
        <v>12</v>
      </c>
      <c r="AT47" s="55">
        <v>2019</v>
      </c>
      <c r="AU47" s="55" t="s">
        <v>2856</v>
      </c>
      <c r="AV47" s="55" t="s">
        <v>2857</v>
      </c>
      <c r="AW47" s="77"/>
      <c r="AX47" s="67" t="s">
        <v>914</v>
      </c>
      <c r="AY47" s="55">
        <f t="shared" si="5"/>
        <v>504</v>
      </c>
      <c r="BA47" s="55">
        <v>504</v>
      </c>
      <c r="BC47" s="55">
        <v>2020</v>
      </c>
      <c r="BD47" s="55" t="s">
        <v>2858</v>
      </c>
      <c r="BF47" s="77"/>
      <c r="BG47" s="77"/>
      <c r="BH47" s="55">
        <f t="shared" si="8"/>
        <v>30</v>
      </c>
      <c r="BI47" s="55">
        <v>27</v>
      </c>
      <c r="BJ47" s="55">
        <v>17</v>
      </c>
    </row>
    <row r="48" spans="1:62">
      <c r="A48" s="77">
        <v>2014</v>
      </c>
      <c r="B48" s="77" t="s">
        <v>2859</v>
      </c>
      <c r="C48" s="77" t="s">
        <v>600</v>
      </c>
      <c r="D48" s="77"/>
      <c r="E48" s="77"/>
      <c r="F48" s="77">
        <f t="shared" si="0"/>
        <v>14</v>
      </c>
      <c r="G48" s="77">
        <v>14</v>
      </c>
      <c r="H48" s="77"/>
      <c r="I48" s="78"/>
      <c r="J48" s="77">
        <v>2015</v>
      </c>
      <c r="K48" s="55" t="s">
        <v>2860</v>
      </c>
      <c r="M48" s="77"/>
      <c r="N48" s="77"/>
      <c r="O48" s="55">
        <f t="shared" si="1"/>
        <v>49</v>
      </c>
      <c r="P48" s="55">
        <v>26</v>
      </c>
      <c r="Q48" s="55">
        <v>23</v>
      </c>
      <c r="S48" s="55">
        <v>2016</v>
      </c>
      <c r="T48" s="55" t="s">
        <v>923</v>
      </c>
      <c r="V48" s="77"/>
      <c r="W48" s="77"/>
      <c r="X48" s="55">
        <f t="shared" si="2"/>
        <v>9</v>
      </c>
      <c r="Y48" s="55">
        <v>4</v>
      </c>
      <c r="Z48" s="55">
        <v>5</v>
      </c>
      <c r="AB48" s="55">
        <v>2017</v>
      </c>
      <c r="AC48" s="55" t="s">
        <v>2861</v>
      </c>
      <c r="AE48" s="77"/>
      <c r="AF48" s="77"/>
      <c r="AG48" s="55">
        <f t="shared" si="3"/>
        <v>583</v>
      </c>
      <c r="AH48" s="55">
        <v>319</v>
      </c>
      <c r="AI48" s="55">
        <v>264</v>
      </c>
      <c r="AK48" s="55">
        <v>2018</v>
      </c>
      <c r="AL48" s="55" t="s">
        <v>2862</v>
      </c>
      <c r="AM48" s="55" t="s">
        <v>2863</v>
      </c>
      <c r="AN48" s="77"/>
      <c r="AO48" s="77"/>
      <c r="AP48" s="55">
        <f t="shared" si="4"/>
        <v>8</v>
      </c>
      <c r="AQ48" s="55">
        <v>8</v>
      </c>
      <c r="AT48" s="55">
        <v>2019</v>
      </c>
      <c r="AU48" s="55" t="s">
        <v>2864</v>
      </c>
      <c r="AW48" s="77"/>
      <c r="AX48" s="77"/>
      <c r="AY48" s="55">
        <f t="shared" si="5"/>
        <v>4</v>
      </c>
      <c r="AZ48" s="55">
        <v>3</v>
      </c>
      <c r="BA48" s="55">
        <v>1</v>
      </c>
      <c r="BC48" s="55">
        <v>2020</v>
      </c>
      <c r="BD48" s="55" t="s">
        <v>2865</v>
      </c>
      <c r="BF48" s="77"/>
      <c r="BG48" s="77"/>
      <c r="BH48" s="55">
        <f t="shared" si="8"/>
        <v>126</v>
      </c>
      <c r="BI48" s="55">
        <v>30</v>
      </c>
    </row>
    <row r="49" spans="1:62" ht="17" thickBot="1">
      <c r="A49" s="67">
        <v>2014</v>
      </c>
      <c r="B49" s="67" t="s">
        <v>2866</v>
      </c>
      <c r="C49" s="67" t="s">
        <v>2867</v>
      </c>
      <c r="D49" s="67" t="s">
        <v>914</v>
      </c>
      <c r="E49" s="67"/>
      <c r="F49" s="67">
        <f t="shared" si="0"/>
        <v>9</v>
      </c>
      <c r="G49" s="67">
        <v>9</v>
      </c>
      <c r="H49" s="67"/>
      <c r="I49" s="79"/>
      <c r="J49" s="77">
        <v>2015</v>
      </c>
      <c r="K49" s="55" t="s">
        <v>923</v>
      </c>
      <c r="M49" s="67"/>
      <c r="N49" s="67"/>
      <c r="O49" s="55">
        <f t="shared" si="1"/>
        <v>1739</v>
      </c>
      <c r="P49" s="55">
        <v>660</v>
      </c>
      <c r="Q49" s="55">
        <v>1079</v>
      </c>
      <c r="S49" s="55">
        <v>2016</v>
      </c>
      <c r="T49" s="55" t="s">
        <v>1721</v>
      </c>
      <c r="U49" s="55" t="s">
        <v>2682</v>
      </c>
      <c r="V49" s="67"/>
      <c r="W49" s="67"/>
      <c r="X49" s="55">
        <f t="shared" si="2"/>
        <v>31</v>
      </c>
      <c r="Y49" s="55">
        <v>31</v>
      </c>
      <c r="AB49" s="55">
        <v>2017</v>
      </c>
      <c r="AC49" s="55" t="s">
        <v>2868</v>
      </c>
      <c r="AE49" s="67"/>
      <c r="AF49" s="67"/>
      <c r="AG49" s="55">
        <f t="shared" si="3"/>
        <v>770</v>
      </c>
      <c r="AH49" s="55">
        <v>370</v>
      </c>
      <c r="AI49" s="55">
        <v>400</v>
      </c>
      <c r="AK49" s="55">
        <v>2018</v>
      </c>
      <c r="AL49" s="55" t="s">
        <v>2869</v>
      </c>
      <c r="AM49" s="55" t="s">
        <v>2870</v>
      </c>
      <c r="AN49" s="67"/>
      <c r="AO49" s="67"/>
      <c r="AP49" s="55">
        <f t="shared" si="4"/>
        <v>18</v>
      </c>
      <c r="AQ49" s="55">
        <v>18</v>
      </c>
      <c r="AT49" s="55">
        <v>2019</v>
      </c>
      <c r="AU49" s="55" t="s">
        <v>2871</v>
      </c>
      <c r="AW49" s="67"/>
      <c r="AX49" s="67"/>
      <c r="AY49" s="56">
        <f t="shared" si="5"/>
        <v>96</v>
      </c>
      <c r="AZ49" s="56">
        <v>53</v>
      </c>
      <c r="BA49" s="56">
        <v>43</v>
      </c>
      <c r="BC49" s="55">
        <v>2020</v>
      </c>
      <c r="BD49" s="55" t="s">
        <v>2872</v>
      </c>
      <c r="BF49" s="67"/>
      <c r="BG49" s="67"/>
      <c r="BH49" s="55">
        <f t="shared" si="8"/>
        <v>10</v>
      </c>
      <c r="BI49" s="55">
        <v>126</v>
      </c>
    </row>
    <row r="50" spans="1:62" ht="17" thickTop="1">
      <c r="A50" s="77">
        <v>2014</v>
      </c>
      <c r="B50" s="77" t="s">
        <v>2873</v>
      </c>
      <c r="C50" s="77" t="s">
        <v>2874</v>
      </c>
      <c r="D50" s="77"/>
      <c r="E50" s="77"/>
      <c r="F50" s="77">
        <f t="shared" si="0"/>
        <v>25</v>
      </c>
      <c r="G50" s="77">
        <v>25</v>
      </c>
      <c r="H50" s="77"/>
      <c r="I50" s="78"/>
      <c r="J50" s="67">
        <v>2015</v>
      </c>
      <c r="K50" s="12" t="s">
        <v>2875</v>
      </c>
      <c r="L50" s="12" t="s">
        <v>2876</v>
      </c>
      <c r="M50" s="67" t="s">
        <v>914</v>
      </c>
      <c r="N50" s="77"/>
      <c r="O50" s="12">
        <f t="shared" si="1"/>
        <v>158</v>
      </c>
      <c r="P50" s="12"/>
      <c r="Q50" s="12">
        <v>158</v>
      </c>
      <c r="R50" s="18"/>
      <c r="S50" s="12">
        <v>2016</v>
      </c>
      <c r="T50" s="12" t="s">
        <v>2877</v>
      </c>
      <c r="U50" s="12" t="s">
        <v>2878</v>
      </c>
      <c r="V50" s="67" t="s">
        <v>914</v>
      </c>
      <c r="W50" s="77"/>
      <c r="X50" s="12">
        <f t="shared" si="2"/>
        <v>21</v>
      </c>
      <c r="Y50" s="12">
        <v>21</v>
      </c>
      <c r="Z50" s="12"/>
      <c r="AA50" s="18"/>
      <c r="AB50" s="55">
        <v>2017</v>
      </c>
      <c r="AC50" s="55" t="s">
        <v>2879</v>
      </c>
      <c r="AD50" s="55" t="s">
        <v>2880</v>
      </c>
      <c r="AE50" s="77"/>
      <c r="AF50" s="77"/>
      <c r="AG50" s="55">
        <f t="shared" si="3"/>
        <v>16</v>
      </c>
      <c r="AH50" s="55">
        <v>16</v>
      </c>
      <c r="AK50" s="55">
        <v>2018</v>
      </c>
      <c r="AL50" s="55" t="s">
        <v>2881</v>
      </c>
      <c r="AM50" s="55" t="s">
        <v>2882</v>
      </c>
      <c r="AN50" s="77"/>
      <c r="AO50" s="77"/>
      <c r="AP50" s="55">
        <f t="shared" si="4"/>
        <v>16</v>
      </c>
      <c r="AQ50" s="55">
        <v>16</v>
      </c>
      <c r="AW50" s="77"/>
      <c r="AX50" s="77"/>
      <c r="AY50" s="52">
        <f>SUM(AY2:AY49)</f>
        <v>3386</v>
      </c>
      <c r="AZ50" s="52">
        <f t="shared" ref="AZ50:BA50" si="9">SUM(AZ2:AZ49)</f>
        <v>1683</v>
      </c>
      <c r="BA50" s="52">
        <f t="shared" si="9"/>
        <v>1703</v>
      </c>
      <c r="BB50" s="80"/>
      <c r="BC50" s="55">
        <v>2020</v>
      </c>
      <c r="BD50" s="55" t="s">
        <v>2883</v>
      </c>
      <c r="BE50" s="55" t="s">
        <v>1432</v>
      </c>
      <c r="BF50" s="77"/>
      <c r="BG50" s="67" t="s">
        <v>914</v>
      </c>
      <c r="BH50" s="55">
        <f t="shared" si="8"/>
        <v>738</v>
      </c>
      <c r="BJ50" s="55">
        <v>10</v>
      </c>
    </row>
    <row r="51" spans="1:62">
      <c r="A51" s="77">
        <v>2014</v>
      </c>
      <c r="B51" s="77" t="s">
        <v>2884</v>
      </c>
      <c r="C51" s="77"/>
      <c r="D51" s="77"/>
      <c r="E51" s="77"/>
      <c r="F51" s="77">
        <f t="shared" si="0"/>
        <v>4048</v>
      </c>
      <c r="G51" s="77">
        <v>3173</v>
      </c>
      <c r="H51" s="77">
        <v>875</v>
      </c>
      <c r="I51" s="78"/>
      <c r="J51" s="77">
        <v>2015</v>
      </c>
      <c r="K51" s="55" t="s">
        <v>2885</v>
      </c>
      <c r="M51" s="77"/>
      <c r="N51" s="77"/>
      <c r="O51" s="55">
        <f t="shared" si="1"/>
        <v>38</v>
      </c>
      <c r="P51" s="55">
        <v>19</v>
      </c>
      <c r="Q51" s="55">
        <v>19</v>
      </c>
      <c r="S51" s="55">
        <v>2016</v>
      </c>
      <c r="T51" s="55" t="s">
        <v>2886</v>
      </c>
      <c r="V51" s="77"/>
      <c r="W51" s="77"/>
      <c r="X51" s="55">
        <f t="shared" si="2"/>
        <v>122</v>
      </c>
      <c r="Y51" s="55">
        <v>40</v>
      </c>
      <c r="Z51" s="55">
        <v>82</v>
      </c>
      <c r="AB51" s="55">
        <v>2017</v>
      </c>
      <c r="AC51" s="55" t="s">
        <v>2887</v>
      </c>
      <c r="AD51" s="55" t="s">
        <v>2888</v>
      </c>
      <c r="AE51" s="77"/>
      <c r="AF51" s="77"/>
      <c r="AG51" s="55">
        <f t="shared" si="3"/>
        <v>40</v>
      </c>
      <c r="AI51" s="55">
        <v>40</v>
      </c>
      <c r="AK51" s="55">
        <v>2018</v>
      </c>
      <c r="AL51" s="55" t="s">
        <v>854</v>
      </c>
      <c r="AM51" s="55" t="s">
        <v>78</v>
      </c>
      <c r="AN51" s="77"/>
      <c r="AO51" s="77"/>
      <c r="AP51" s="55">
        <f t="shared" si="4"/>
        <v>12</v>
      </c>
      <c r="AQ51" s="55">
        <v>12</v>
      </c>
      <c r="AW51" s="77"/>
      <c r="AX51" s="77"/>
      <c r="AY51" s="52"/>
      <c r="AZ51" s="71">
        <f>AZ50/AY50*100</f>
        <v>49.704666272888367</v>
      </c>
      <c r="BA51" s="71">
        <f>BA50/AY50*100</f>
        <v>50.295333727111633</v>
      </c>
      <c r="BB51" s="80"/>
      <c r="BC51" s="55">
        <v>2020</v>
      </c>
      <c r="BD51" s="55" t="s">
        <v>2889</v>
      </c>
      <c r="BF51" s="77"/>
      <c r="BG51" s="77"/>
      <c r="BH51" s="55">
        <f t="shared" si="8"/>
        <v>203</v>
      </c>
      <c r="BI51" s="55">
        <v>738</v>
      </c>
    </row>
    <row r="52" spans="1:62">
      <c r="A52" s="77">
        <v>2014</v>
      </c>
      <c r="B52" s="77" t="s">
        <v>464</v>
      </c>
      <c r="C52" s="77" t="s">
        <v>2890</v>
      </c>
      <c r="D52" s="77"/>
      <c r="E52" s="77"/>
      <c r="F52" s="77">
        <f t="shared" si="0"/>
        <v>20</v>
      </c>
      <c r="G52" s="77">
        <v>20</v>
      </c>
      <c r="H52" s="77"/>
      <c r="I52" s="78"/>
      <c r="J52" s="77">
        <v>2015</v>
      </c>
      <c r="K52" s="55" t="s">
        <v>2891</v>
      </c>
      <c r="M52" s="77"/>
      <c r="N52" s="77"/>
      <c r="O52" s="55">
        <f t="shared" si="1"/>
        <v>272</v>
      </c>
      <c r="P52" s="55">
        <v>95</v>
      </c>
      <c r="Q52" s="55">
        <v>177</v>
      </c>
      <c r="S52" s="12">
        <v>2016</v>
      </c>
      <c r="T52" s="12" t="s">
        <v>2892</v>
      </c>
      <c r="U52" s="12" t="s">
        <v>2893</v>
      </c>
      <c r="V52" s="67" t="s">
        <v>914</v>
      </c>
      <c r="W52" s="77"/>
      <c r="X52" s="12">
        <f t="shared" si="2"/>
        <v>22</v>
      </c>
      <c r="Y52" s="12">
        <v>22</v>
      </c>
      <c r="Z52" s="12"/>
      <c r="AA52" s="18"/>
      <c r="AB52" s="55">
        <v>2017</v>
      </c>
      <c r="AC52" s="55" t="s">
        <v>550</v>
      </c>
      <c r="AE52" s="77"/>
      <c r="AF52" s="77"/>
      <c r="AG52" s="55">
        <f t="shared" si="3"/>
        <v>6</v>
      </c>
      <c r="AH52" s="55">
        <v>3</v>
      </c>
      <c r="AI52" s="55">
        <v>3</v>
      </c>
      <c r="AK52" s="55">
        <v>2018</v>
      </c>
      <c r="AL52" s="55" t="s">
        <v>470</v>
      </c>
      <c r="AN52" s="77"/>
      <c r="AO52" s="77"/>
      <c r="AP52" s="55">
        <f t="shared" si="4"/>
        <v>98</v>
      </c>
      <c r="AQ52" s="55">
        <v>42</v>
      </c>
      <c r="AR52" s="55">
        <v>56</v>
      </c>
      <c r="AW52" s="77"/>
      <c r="AX52" s="77"/>
      <c r="AY52" s="52"/>
      <c r="AZ52" s="52" t="s">
        <v>2894</v>
      </c>
      <c r="BA52" s="52" t="s">
        <v>2895</v>
      </c>
      <c r="BB52" s="80"/>
      <c r="BC52" s="55">
        <v>2020</v>
      </c>
      <c r="BD52" s="55" t="s">
        <v>213</v>
      </c>
      <c r="BF52" s="77"/>
      <c r="BG52" s="77"/>
      <c r="BH52" s="55">
        <f t="shared" si="8"/>
        <v>15</v>
      </c>
      <c r="BI52" s="55">
        <v>113</v>
      </c>
      <c r="BJ52" s="55">
        <v>90</v>
      </c>
    </row>
    <row r="53" spans="1:62">
      <c r="A53" s="67">
        <v>2014</v>
      </c>
      <c r="B53" s="67" t="s">
        <v>2896</v>
      </c>
      <c r="C53" s="67" t="s">
        <v>2897</v>
      </c>
      <c r="D53" s="67" t="s">
        <v>914</v>
      </c>
      <c r="E53" s="67"/>
      <c r="F53" s="67">
        <f t="shared" si="0"/>
        <v>36</v>
      </c>
      <c r="G53" s="67">
        <v>36</v>
      </c>
      <c r="H53" s="67"/>
      <c r="I53" s="79"/>
      <c r="J53" s="67">
        <v>2015</v>
      </c>
      <c r="K53" s="12" t="s">
        <v>2898</v>
      </c>
      <c r="L53" s="12" t="s">
        <v>986</v>
      </c>
      <c r="M53" s="67" t="s">
        <v>914</v>
      </c>
      <c r="N53" s="67"/>
      <c r="O53" s="12">
        <f t="shared" si="1"/>
        <v>11</v>
      </c>
      <c r="P53" s="12"/>
      <c r="Q53" s="12">
        <v>11</v>
      </c>
      <c r="R53" s="18"/>
      <c r="S53" s="55">
        <v>2016</v>
      </c>
      <c r="T53" s="55" t="s">
        <v>2899</v>
      </c>
      <c r="V53" s="67"/>
      <c r="W53" s="67"/>
      <c r="X53" s="55">
        <f t="shared" si="2"/>
        <v>19</v>
      </c>
      <c r="Y53" s="55">
        <v>10</v>
      </c>
      <c r="Z53" s="55">
        <v>9</v>
      </c>
      <c r="AB53" s="55">
        <v>2017</v>
      </c>
      <c r="AC53" s="55" t="s">
        <v>144</v>
      </c>
      <c r="AD53" s="55" t="s">
        <v>2900</v>
      </c>
      <c r="AE53" s="67"/>
      <c r="AF53" s="67"/>
      <c r="AG53" s="55">
        <f t="shared" si="3"/>
        <v>20</v>
      </c>
      <c r="AH53" s="55">
        <v>20</v>
      </c>
      <c r="AK53" s="55">
        <v>2018</v>
      </c>
      <c r="AL53" s="55" t="s">
        <v>2901</v>
      </c>
      <c r="AN53" s="67"/>
      <c r="AO53" s="67"/>
      <c r="AP53" s="55">
        <f t="shared" si="4"/>
        <v>12</v>
      </c>
      <c r="AQ53" s="55">
        <v>7</v>
      </c>
      <c r="AR53" s="55">
        <v>5</v>
      </c>
      <c r="AW53" s="67"/>
      <c r="AX53" s="67"/>
      <c r="BC53" s="55">
        <v>2020</v>
      </c>
      <c r="BD53" s="55" t="s">
        <v>624</v>
      </c>
      <c r="BF53" s="67"/>
      <c r="BG53" s="67"/>
      <c r="BH53" s="55">
        <f t="shared" si="8"/>
        <v>16</v>
      </c>
      <c r="BI53" s="55">
        <v>15</v>
      </c>
    </row>
    <row r="54" spans="1:62">
      <c r="A54" s="67">
        <v>2014</v>
      </c>
      <c r="B54" s="67" t="s">
        <v>2902</v>
      </c>
      <c r="C54" s="67" t="s">
        <v>2903</v>
      </c>
      <c r="D54" s="67" t="s">
        <v>914</v>
      </c>
      <c r="E54" s="67"/>
      <c r="F54" s="67">
        <f t="shared" si="0"/>
        <v>13</v>
      </c>
      <c r="G54" s="67"/>
      <c r="H54" s="67">
        <v>13</v>
      </c>
      <c r="I54" s="79"/>
      <c r="J54" s="77">
        <v>2015</v>
      </c>
      <c r="K54" s="55" t="s">
        <v>2904</v>
      </c>
      <c r="L54" s="55" t="s">
        <v>2905</v>
      </c>
      <c r="M54" s="67"/>
      <c r="N54" s="67"/>
      <c r="O54" s="55">
        <f t="shared" si="1"/>
        <v>180</v>
      </c>
      <c r="Q54" s="55">
        <v>180</v>
      </c>
      <c r="S54" s="55">
        <v>2016</v>
      </c>
      <c r="T54" s="55" t="s">
        <v>2906</v>
      </c>
      <c r="V54" s="67"/>
      <c r="W54" s="67"/>
      <c r="X54" s="55">
        <f t="shared" si="2"/>
        <v>25</v>
      </c>
      <c r="Y54" s="55">
        <v>16</v>
      </c>
      <c r="Z54" s="55">
        <v>9</v>
      </c>
      <c r="AB54" s="12">
        <v>2017</v>
      </c>
      <c r="AC54" s="12" t="s">
        <v>1719</v>
      </c>
      <c r="AD54" s="12" t="s">
        <v>2907</v>
      </c>
      <c r="AE54" s="67" t="s">
        <v>914</v>
      </c>
      <c r="AF54" s="67"/>
      <c r="AG54" s="12">
        <f t="shared" si="3"/>
        <v>156</v>
      </c>
      <c r="AH54" s="12">
        <v>156</v>
      </c>
      <c r="AI54" s="12"/>
      <c r="AJ54" s="18"/>
      <c r="AK54" s="55">
        <v>2018</v>
      </c>
      <c r="AL54" s="55" t="s">
        <v>2014</v>
      </c>
      <c r="AM54" s="55" t="s">
        <v>78</v>
      </c>
      <c r="AN54" s="67"/>
      <c r="AO54" s="67"/>
      <c r="AP54" s="55">
        <f t="shared" si="4"/>
        <v>13</v>
      </c>
      <c r="AQ54" s="55">
        <v>13</v>
      </c>
      <c r="AW54" s="67"/>
      <c r="AX54" s="67"/>
      <c r="BC54" s="55">
        <v>2020</v>
      </c>
      <c r="BD54" s="55" t="s">
        <v>2908</v>
      </c>
      <c r="BF54" s="67"/>
      <c r="BG54" s="67"/>
      <c r="BH54" s="55">
        <f t="shared" si="8"/>
        <v>15</v>
      </c>
      <c r="BI54" s="55">
        <v>16</v>
      </c>
    </row>
    <row r="55" spans="1:62">
      <c r="A55" s="77">
        <v>2014</v>
      </c>
      <c r="B55" s="77" t="s">
        <v>2909</v>
      </c>
      <c r="C55" s="77" t="s">
        <v>2910</v>
      </c>
      <c r="D55" s="77"/>
      <c r="E55" s="77"/>
      <c r="F55" s="77">
        <f t="shared" si="0"/>
        <v>11</v>
      </c>
      <c r="G55" s="77">
        <v>11</v>
      </c>
      <c r="H55" s="77"/>
      <c r="I55" s="78"/>
      <c r="J55" s="77">
        <v>2015</v>
      </c>
      <c r="K55" s="55" t="s">
        <v>2911</v>
      </c>
      <c r="M55" s="77"/>
      <c r="N55" s="77"/>
      <c r="O55" s="55">
        <f t="shared" si="1"/>
        <v>26</v>
      </c>
      <c r="P55" s="55">
        <v>15</v>
      </c>
      <c r="Q55" s="55">
        <v>11</v>
      </c>
      <c r="S55" s="12">
        <v>2016</v>
      </c>
      <c r="T55" s="12" t="s">
        <v>2721</v>
      </c>
      <c r="U55" s="12" t="s">
        <v>2722</v>
      </c>
      <c r="V55" s="67" t="s">
        <v>914</v>
      </c>
      <c r="W55" s="77"/>
      <c r="X55" s="12">
        <f t="shared" si="2"/>
        <v>44</v>
      </c>
      <c r="Y55" s="12">
        <v>44</v>
      </c>
      <c r="Z55" s="12"/>
      <c r="AA55" s="18"/>
      <c r="AB55" s="55">
        <v>2017</v>
      </c>
      <c r="AC55" s="55" t="s">
        <v>2912</v>
      </c>
      <c r="AE55" s="77"/>
      <c r="AF55" s="77"/>
      <c r="AG55" s="55">
        <f t="shared" si="3"/>
        <v>45</v>
      </c>
      <c r="AH55" s="55">
        <v>23</v>
      </c>
      <c r="AI55" s="55">
        <v>22</v>
      </c>
      <c r="AK55" s="55">
        <v>2018</v>
      </c>
      <c r="AL55" s="55" t="s">
        <v>2913</v>
      </c>
      <c r="AM55" s="55" t="s">
        <v>2682</v>
      </c>
      <c r="AN55" s="77"/>
      <c r="AO55" s="77"/>
      <c r="AP55" s="55">
        <f t="shared" si="4"/>
        <v>19</v>
      </c>
      <c r="AQ55" s="55">
        <v>19</v>
      </c>
      <c r="AW55" s="77"/>
      <c r="AX55" s="77"/>
      <c r="BC55" s="55">
        <v>2020</v>
      </c>
      <c r="BD55" s="55" t="s">
        <v>2914</v>
      </c>
      <c r="BF55" s="67" t="s">
        <v>914</v>
      </c>
      <c r="BG55" s="77"/>
      <c r="BH55" s="55">
        <f t="shared" si="8"/>
        <v>22</v>
      </c>
      <c r="BJ55" s="55">
        <v>15</v>
      </c>
    </row>
    <row r="56" spans="1:62">
      <c r="A56" s="77">
        <v>2014</v>
      </c>
      <c r="B56" s="77" t="s">
        <v>2915</v>
      </c>
      <c r="C56" s="77" t="s">
        <v>2916</v>
      </c>
      <c r="D56" s="77"/>
      <c r="E56" s="77"/>
      <c r="F56" s="77">
        <f t="shared" si="0"/>
        <v>32</v>
      </c>
      <c r="G56" s="77">
        <v>32</v>
      </c>
      <c r="H56" s="77"/>
      <c r="I56" s="78"/>
      <c r="J56" s="77">
        <v>2015</v>
      </c>
      <c r="K56" s="55" t="s">
        <v>2917</v>
      </c>
      <c r="M56" s="77"/>
      <c r="N56" s="77"/>
      <c r="O56" s="55">
        <f t="shared" si="1"/>
        <v>48</v>
      </c>
      <c r="P56" s="55">
        <v>28</v>
      </c>
      <c r="Q56" s="55">
        <v>20</v>
      </c>
      <c r="S56" s="12">
        <v>2016</v>
      </c>
      <c r="T56" s="12" t="s">
        <v>2918</v>
      </c>
      <c r="U56" s="12" t="s">
        <v>2919</v>
      </c>
      <c r="V56" s="67" t="s">
        <v>914</v>
      </c>
      <c r="W56" s="77"/>
      <c r="X56" s="12">
        <f t="shared" si="2"/>
        <v>18</v>
      </c>
      <c r="Y56" s="12">
        <v>18</v>
      </c>
      <c r="Z56" s="12"/>
      <c r="AA56" s="18"/>
      <c r="AB56" s="55">
        <v>2017</v>
      </c>
      <c r="AC56" s="55" t="s">
        <v>2920</v>
      </c>
      <c r="AE56" s="77"/>
      <c r="AF56" s="77"/>
      <c r="AG56" s="55">
        <f t="shared" si="3"/>
        <v>68</v>
      </c>
      <c r="AH56" s="55">
        <v>41</v>
      </c>
      <c r="AI56" s="55">
        <v>27</v>
      </c>
      <c r="AK56" s="55">
        <v>2018</v>
      </c>
      <c r="AL56" s="55" t="s">
        <v>2921</v>
      </c>
      <c r="AM56" s="55" t="s">
        <v>2922</v>
      </c>
      <c r="AN56" s="77"/>
      <c r="AO56" s="77"/>
      <c r="AP56" s="55">
        <f t="shared" si="4"/>
        <v>9</v>
      </c>
      <c r="AQ56" s="55">
        <v>9</v>
      </c>
      <c r="AW56" s="77"/>
      <c r="AX56" s="77"/>
      <c r="BC56" s="55">
        <v>2020</v>
      </c>
      <c r="BD56" s="55" t="s">
        <v>2923</v>
      </c>
      <c r="BF56" s="77"/>
      <c r="BG56" s="77"/>
      <c r="BH56" s="55">
        <f t="shared" si="8"/>
        <v>27</v>
      </c>
      <c r="BI56" s="55">
        <v>22</v>
      </c>
    </row>
    <row r="57" spans="1:62">
      <c r="A57" s="77">
        <v>2014</v>
      </c>
      <c r="B57" s="77" t="s">
        <v>2924</v>
      </c>
      <c r="C57" s="77" t="s">
        <v>2925</v>
      </c>
      <c r="D57" s="77"/>
      <c r="E57" s="77"/>
      <c r="F57" s="77">
        <f t="shared" si="0"/>
        <v>8</v>
      </c>
      <c r="G57" s="77">
        <v>8</v>
      </c>
      <c r="H57" s="77"/>
      <c r="I57" s="78"/>
      <c r="J57" s="67">
        <v>2015</v>
      </c>
      <c r="K57" s="12" t="s">
        <v>2926</v>
      </c>
      <c r="L57" s="12" t="s">
        <v>2927</v>
      </c>
      <c r="M57" s="67" t="s">
        <v>914</v>
      </c>
      <c r="N57" s="77"/>
      <c r="O57" s="12">
        <f t="shared" si="1"/>
        <v>120851</v>
      </c>
      <c r="P57" s="12">
        <v>120851</v>
      </c>
      <c r="Q57" s="12"/>
      <c r="R57" s="18"/>
      <c r="S57" s="12">
        <v>2016</v>
      </c>
      <c r="T57" s="12" t="s">
        <v>2928</v>
      </c>
      <c r="U57" s="12" t="s">
        <v>2929</v>
      </c>
      <c r="V57" s="67" t="s">
        <v>914</v>
      </c>
      <c r="W57" s="77"/>
      <c r="X57" s="12">
        <f t="shared" si="2"/>
        <v>13</v>
      </c>
      <c r="Y57" s="12"/>
      <c r="Z57" s="12">
        <v>13</v>
      </c>
      <c r="AA57" s="18"/>
      <c r="AB57" s="55">
        <v>2017</v>
      </c>
      <c r="AC57" s="55" t="s">
        <v>1363</v>
      </c>
      <c r="AD57" s="55" t="s">
        <v>1211</v>
      </c>
      <c r="AE57" s="77"/>
      <c r="AF57" s="77"/>
      <c r="AG57" s="55">
        <f t="shared" si="3"/>
        <v>13</v>
      </c>
      <c r="AH57" s="55">
        <v>13</v>
      </c>
      <c r="AK57" s="55">
        <v>2018</v>
      </c>
      <c r="AL57" s="55" t="s">
        <v>1173</v>
      </c>
      <c r="AM57" s="55" t="s">
        <v>697</v>
      </c>
      <c r="AN57" s="77"/>
      <c r="AO57" s="77"/>
      <c r="AP57" s="55">
        <f t="shared" si="4"/>
        <v>11</v>
      </c>
      <c r="AQ57" s="55">
        <v>11</v>
      </c>
      <c r="AW57" s="77"/>
      <c r="AX57" s="77"/>
      <c r="BC57" s="55">
        <v>2020</v>
      </c>
      <c r="BD57" s="55" t="s">
        <v>40</v>
      </c>
      <c r="BF57" s="77"/>
      <c r="BG57" s="77"/>
      <c r="BH57" s="55">
        <f t="shared" si="8"/>
        <v>17</v>
      </c>
      <c r="BI57" s="55">
        <v>27</v>
      </c>
    </row>
    <row r="58" spans="1:62">
      <c r="A58" s="77">
        <v>2014</v>
      </c>
      <c r="B58" s="77" t="s">
        <v>290</v>
      </c>
      <c r="C58" s="77"/>
      <c r="D58" s="77"/>
      <c r="E58" s="77"/>
      <c r="F58" s="77">
        <f t="shared" si="0"/>
        <v>2335</v>
      </c>
      <c r="G58" s="77">
        <v>1095</v>
      </c>
      <c r="H58" s="77">
        <v>1240</v>
      </c>
      <c r="I58" s="78"/>
      <c r="J58" s="77">
        <v>2015</v>
      </c>
      <c r="K58" s="55" t="s">
        <v>1005</v>
      </c>
      <c r="M58" s="77"/>
      <c r="N58" s="77"/>
      <c r="O58" s="55">
        <f t="shared" si="1"/>
        <v>25</v>
      </c>
      <c r="P58" s="55">
        <v>14</v>
      </c>
      <c r="Q58" s="55">
        <v>11</v>
      </c>
      <c r="S58" s="55">
        <v>2016</v>
      </c>
      <c r="T58" s="55" t="s">
        <v>2930</v>
      </c>
      <c r="U58" s="55" t="s">
        <v>2931</v>
      </c>
      <c r="V58" s="77"/>
      <c r="W58" s="77"/>
      <c r="X58" s="55">
        <f t="shared" si="2"/>
        <v>10</v>
      </c>
      <c r="Y58" s="55">
        <v>10</v>
      </c>
      <c r="AB58" s="55">
        <v>2017</v>
      </c>
      <c r="AC58" s="55" t="s">
        <v>2932</v>
      </c>
      <c r="AD58" s="55" t="s">
        <v>600</v>
      </c>
      <c r="AE58" s="77"/>
      <c r="AF58" s="77"/>
      <c r="AG58" s="55">
        <f t="shared" si="3"/>
        <v>20</v>
      </c>
      <c r="AH58" s="55">
        <v>20</v>
      </c>
      <c r="AK58" s="55">
        <v>2018</v>
      </c>
      <c r="AL58" s="55" t="s">
        <v>1304</v>
      </c>
      <c r="AM58" s="55" t="s">
        <v>2933</v>
      </c>
      <c r="AN58" s="77"/>
      <c r="AO58" s="77"/>
      <c r="AP58" s="55">
        <f t="shared" si="4"/>
        <v>18</v>
      </c>
      <c r="AQ58" s="55">
        <v>18</v>
      </c>
      <c r="AW58" s="77"/>
      <c r="AX58" s="77"/>
      <c r="BC58" s="55">
        <v>2020</v>
      </c>
      <c r="BD58" s="55" t="s">
        <v>2934</v>
      </c>
      <c r="BF58" s="67" t="s">
        <v>914</v>
      </c>
      <c r="BG58" s="77"/>
      <c r="BH58" s="55">
        <f t="shared" si="8"/>
        <v>160</v>
      </c>
      <c r="BI58" s="55">
        <v>17</v>
      </c>
    </row>
    <row r="59" spans="1:62">
      <c r="A59" s="77">
        <v>2014</v>
      </c>
      <c r="B59" s="77" t="s">
        <v>2935</v>
      </c>
      <c r="C59" s="77" t="s">
        <v>600</v>
      </c>
      <c r="D59" s="77"/>
      <c r="E59" s="77"/>
      <c r="F59" s="77">
        <f t="shared" si="0"/>
        <v>21</v>
      </c>
      <c r="G59" s="77">
        <v>21</v>
      </c>
      <c r="H59" s="77"/>
      <c r="I59" s="78"/>
      <c r="J59" s="77">
        <v>2015</v>
      </c>
      <c r="K59" s="55" t="s">
        <v>2896</v>
      </c>
      <c r="M59" s="77"/>
      <c r="N59" s="77"/>
      <c r="O59" s="55">
        <f t="shared" si="1"/>
        <v>35</v>
      </c>
      <c r="P59" s="55">
        <v>24</v>
      </c>
      <c r="Q59" s="55">
        <v>11</v>
      </c>
      <c r="S59" s="55">
        <v>2016</v>
      </c>
      <c r="T59" s="55" t="s">
        <v>2936</v>
      </c>
      <c r="V59" s="77"/>
      <c r="W59" s="77"/>
      <c r="X59" s="55">
        <f t="shared" si="2"/>
        <v>11</v>
      </c>
      <c r="Y59" s="55">
        <v>6</v>
      </c>
      <c r="Z59" s="55">
        <v>5</v>
      </c>
      <c r="AB59" s="55">
        <v>2017</v>
      </c>
      <c r="AC59" s="55" t="s">
        <v>2937</v>
      </c>
      <c r="AD59" s="55" t="s">
        <v>600</v>
      </c>
      <c r="AE59" s="77"/>
      <c r="AF59" s="77"/>
      <c r="AG59" s="55">
        <f t="shared" si="3"/>
        <v>10</v>
      </c>
      <c r="AH59" s="55">
        <v>10</v>
      </c>
      <c r="AK59" s="55">
        <v>2018</v>
      </c>
      <c r="AL59" s="55" t="s">
        <v>1066</v>
      </c>
      <c r="AN59" s="77"/>
      <c r="AO59" s="77"/>
      <c r="AP59" s="55">
        <f t="shared" si="4"/>
        <v>8</v>
      </c>
      <c r="AQ59" s="55">
        <v>6</v>
      </c>
      <c r="AR59" s="55">
        <v>2</v>
      </c>
      <c r="AW59" s="77"/>
      <c r="AX59" s="77"/>
      <c r="BC59" s="55">
        <v>2020</v>
      </c>
      <c r="BD59" s="55" t="s">
        <v>2938</v>
      </c>
      <c r="BF59" s="77"/>
      <c r="BG59" s="77"/>
      <c r="BH59" s="55">
        <f t="shared" si="8"/>
        <v>27</v>
      </c>
      <c r="BI59" s="55">
        <v>87</v>
      </c>
      <c r="BJ59" s="55">
        <v>73</v>
      </c>
    </row>
    <row r="60" spans="1:62">
      <c r="A60" s="77">
        <v>2014</v>
      </c>
      <c r="B60" s="77" t="s">
        <v>2939</v>
      </c>
      <c r="C60" s="77" t="s">
        <v>2940</v>
      </c>
      <c r="D60" s="77"/>
      <c r="E60" s="77"/>
      <c r="F60" s="77">
        <f t="shared" si="0"/>
        <v>29</v>
      </c>
      <c r="G60" s="77">
        <v>29</v>
      </c>
      <c r="H60" s="77"/>
      <c r="I60" s="78"/>
      <c r="J60" s="77">
        <v>2015</v>
      </c>
      <c r="K60" s="55" t="s">
        <v>2293</v>
      </c>
      <c r="M60" s="77"/>
      <c r="N60" s="77"/>
      <c r="O60" s="55">
        <f t="shared" si="1"/>
        <v>20</v>
      </c>
      <c r="P60" s="55">
        <v>10</v>
      </c>
      <c r="Q60" s="55">
        <v>10</v>
      </c>
      <c r="S60" s="55">
        <v>2016</v>
      </c>
      <c r="T60" s="55" t="s">
        <v>2941</v>
      </c>
      <c r="V60" s="77"/>
      <c r="W60" s="77"/>
      <c r="X60" s="55">
        <f t="shared" si="2"/>
        <v>126</v>
      </c>
      <c r="Y60" s="55">
        <v>65</v>
      </c>
      <c r="Z60" s="55">
        <v>61</v>
      </c>
      <c r="AB60" s="55">
        <v>2017</v>
      </c>
      <c r="AC60" s="55" t="s">
        <v>629</v>
      </c>
      <c r="AD60" s="55" t="s">
        <v>2942</v>
      </c>
      <c r="AE60" s="77"/>
      <c r="AF60" s="77"/>
      <c r="AG60" s="55">
        <f t="shared" si="3"/>
        <v>12</v>
      </c>
      <c r="AH60" s="55">
        <v>12</v>
      </c>
      <c r="AK60" s="55">
        <v>2018</v>
      </c>
      <c r="AL60" s="55" t="s">
        <v>2943</v>
      </c>
      <c r="AM60" s="55" t="s">
        <v>2724</v>
      </c>
      <c r="AN60" s="77"/>
      <c r="AO60" s="77"/>
      <c r="AP60" s="55">
        <f t="shared" si="4"/>
        <v>16</v>
      </c>
      <c r="AQ60" s="55">
        <v>16</v>
      </c>
      <c r="AW60" s="77"/>
      <c r="AX60" s="77"/>
      <c r="BC60" s="55">
        <v>2020</v>
      </c>
      <c r="BD60" s="55" t="s">
        <v>2944</v>
      </c>
      <c r="BF60" s="77"/>
      <c r="BG60" s="77"/>
      <c r="BH60" s="55">
        <f t="shared" si="8"/>
        <v>17</v>
      </c>
      <c r="BI60" s="55">
        <v>27</v>
      </c>
    </row>
    <row r="61" spans="1:62">
      <c r="A61" s="77">
        <v>2014</v>
      </c>
      <c r="B61" s="77" t="s">
        <v>2945</v>
      </c>
      <c r="C61" s="77" t="s">
        <v>1731</v>
      </c>
      <c r="D61" s="77"/>
      <c r="E61" s="77"/>
      <c r="F61" s="77">
        <f t="shared" ref="F61:F105" si="10">SUM(G61:H61)</f>
        <v>23</v>
      </c>
      <c r="G61" s="77">
        <v>23</v>
      </c>
      <c r="H61" s="77"/>
      <c r="I61" s="78"/>
      <c r="J61" s="77">
        <v>2015</v>
      </c>
      <c r="K61" s="55" t="s">
        <v>2946</v>
      </c>
      <c r="L61" s="55" t="s">
        <v>2682</v>
      </c>
      <c r="M61" s="77"/>
      <c r="N61" s="77"/>
      <c r="O61" s="55">
        <f t="shared" si="1"/>
        <v>121</v>
      </c>
      <c r="P61" s="55">
        <v>121</v>
      </c>
      <c r="S61" s="55">
        <v>2016</v>
      </c>
      <c r="T61" s="55" t="s">
        <v>2947</v>
      </c>
      <c r="U61" s="55" t="s">
        <v>1726</v>
      </c>
      <c r="V61" s="77"/>
      <c r="W61" s="77"/>
      <c r="X61" s="55">
        <f t="shared" si="2"/>
        <v>9</v>
      </c>
      <c r="Y61" s="55">
        <v>9</v>
      </c>
      <c r="AB61" s="55">
        <v>2017</v>
      </c>
      <c r="AC61" s="55" t="s">
        <v>2948</v>
      </c>
      <c r="AE61" s="77"/>
      <c r="AF61" s="77"/>
      <c r="AG61" s="55">
        <f t="shared" si="3"/>
        <v>19</v>
      </c>
      <c r="AH61" s="55">
        <v>16</v>
      </c>
      <c r="AI61" s="55">
        <v>3</v>
      </c>
      <c r="AK61" s="55">
        <v>2018</v>
      </c>
      <c r="AL61" s="55" t="s">
        <v>2899</v>
      </c>
      <c r="AM61" s="55" t="s">
        <v>2949</v>
      </c>
      <c r="AN61" s="77"/>
      <c r="AO61" s="77"/>
      <c r="AP61" s="55">
        <f t="shared" si="4"/>
        <v>19</v>
      </c>
      <c r="AQ61" s="55">
        <v>19</v>
      </c>
      <c r="AW61" s="77"/>
      <c r="AX61" s="77"/>
      <c r="BC61" s="55">
        <v>2020</v>
      </c>
      <c r="BD61" s="55" t="s">
        <v>2950</v>
      </c>
      <c r="BF61" s="77"/>
      <c r="BG61" s="77"/>
      <c r="BH61" s="55">
        <f t="shared" si="8"/>
        <v>16</v>
      </c>
      <c r="BI61" s="55">
        <v>17</v>
      </c>
    </row>
    <row r="62" spans="1:62">
      <c r="A62" s="77">
        <v>2014</v>
      </c>
      <c r="B62" s="77" t="s">
        <v>2951</v>
      </c>
      <c r="C62" s="77" t="s">
        <v>2591</v>
      </c>
      <c r="D62" s="77"/>
      <c r="E62" s="77"/>
      <c r="F62" s="77">
        <f t="shared" si="10"/>
        <v>21</v>
      </c>
      <c r="G62" s="77">
        <v>21</v>
      </c>
      <c r="H62" s="77"/>
      <c r="I62" s="78"/>
      <c r="J62" s="77">
        <v>2015</v>
      </c>
      <c r="K62" s="55" t="s">
        <v>122</v>
      </c>
      <c r="L62" s="55" t="s">
        <v>2952</v>
      </c>
      <c r="M62" s="77"/>
      <c r="N62" s="77"/>
      <c r="O62" s="55">
        <f t="shared" si="1"/>
        <v>30</v>
      </c>
      <c r="P62" s="55">
        <v>30</v>
      </c>
      <c r="S62" s="12">
        <v>2016</v>
      </c>
      <c r="T62" s="12" t="s">
        <v>976</v>
      </c>
      <c r="U62" s="12" t="s">
        <v>2953</v>
      </c>
      <c r="V62" s="67" t="s">
        <v>914</v>
      </c>
      <c r="W62" s="77"/>
      <c r="X62" s="12">
        <f t="shared" si="2"/>
        <v>269</v>
      </c>
      <c r="Y62" s="12"/>
      <c r="Z62" s="12">
        <v>269</v>
      </c>
      <c r="AA62" s="18"/>
      <c r="AB62" s="55">
        <v>2017</v>
      </c>
      <c r="AC62" s="55" t="s">
        <v>2954</v>
      </c>
      <c r="AE62" s="77"/>
      <c r="AF62" s="77"/>
      <c r="AG62" s="55">
        <f t="shared" si="3"/>
        <v>12</v>
      </c>
      <c r="AH62" s="55">
        <v>6</v>
      </c>
      <c r="AI62" s="55">
        <v>6</v>
      </c>
      <c r="AK62" s="55">
        <v>2018</v>
      </c>
      <c r="AL62" s="55" t="s">
        <v>878</v>
      </c>
      <c r="AM62" s="55" t="s">
        <v>1016</v>
      </c>
      <c r="AN62" s="77"/>
      <c r="AO62" s="77"/>
      <c r="AP62" s="55">
        <f t="shared" si="4"/>
        <v>15</v>
      </c>
      <c r="AQ62" s="55">
        <v>15</v>
      </c>
      <c r="AW62" s="77"/>
      <c r="AX62" s="77"/>
      <c r="BC62" s="55">
        <v>2020</v>
      </c>
      <c r="BD62" s="55" t="s">
        <v>169</v>
      </c>
      <c r="BF62" s="77"/>
      <c r="BG62" s="77"/>
      <c r="BH62" s="55">
        <f t="shared" si="8"/>
        <v>10</v>
      </c>
      <c r="BI62" s="55">
        <v>16</v>
      </c>
    </row>
    <row r="63" spans="1:62">
      <c r="A63" s="77">
        <v>2014</v>
      </c>
      <c r="B63" s="77" t="s">
        <v>2955</v>
      </c>
      <c r="C63" s="77" t="s">
        <v>2956</v>
      </c>
      <c r="D63" s="77"/>
      <c r="E63" s="77"/>
      <c r="F63" s="77">
        <f t="shared" si="10"/>
        <v>23</v>
      </c>
      <c r="G63" s="77">
        <v>23</v>
      </c>
      <c r="H63" s="77"/>
      <c r="I63" s="78"/>
      <c r="J63" s="77">
        <v>2015</v>
      </c>
      <c r="K63" s="55" t="s">
        <v>2957</v>
      </c>
      <c r="M63" s="77"/>
      <c r="N63" s="77"/>
      <c r="O63" s="55">
        <f t="shared" si="1"/>
        <v>16</v>
      </c>
      <c r="P63" s="55">
        <v>7</v>
      </c>
      <c r="Q63" s="55">
        <v>9</v>
      </c>
      <c r="S63" s="55">
        <v>2016</v>
      </c>
      <c r="T63" s="55" t="s">
        <v>2958</v>
      </c>
      <c r="U63" s="55" t="s">
        <v>2512</v>
      </c>
      <c r="V63" s="77"/>
      <c r="W63" s="77"/>
      <c r="X63" s="55">
        <f t="shared" si="2"/>
        <v>22</v>
      </c>
      <c r="Y63" s="55">
        <v>22</v>
      </c>
      <c r="AB63" s="55">
        <v>2017</v>
      </c>
      <c r="AC63" s="55" t="s">
        <v>2959</v>
      </c>
      <c r="AD63" s="55" t="s">
        <v>2789</v>
      </c>
      <c r="AE63" s="77"/>
      <c r="AF63" s="77"/>
      <c r="AG63" s="55">
        <f t="shared" si="3"/>
        <v>18</v>
      </c>
      <c r="AH63" s="55">
        <v>18</v>
      </c>
      <c r="AK63" s="55">
        <v>2018</v>
      </c>
      <c r="AL63" s="55" t="s">
        <v>2960</v>
      </c>
      <c r="AM63" s="55" t="s">
        <v>603</v>
      </c>
      <c r="AN63" s="77"/>
      <c r="AO63" s="77"/>
      <c r="AP63" s="55">
        <f t="shared" si="4"/>
        <v>61</v>
      </c>
      <c r="AQ63" s="55">
        <v>61</v>
      </c>
      <c r="AW63" s="77"/>
      <c r="AX63" s="77"/>
      <c r="BC63" s="55">
        <v>2020</v>
      </c>
      <c r="BD63" s="55" t="s">
        <v>2961</v>
      </c>
      <c r="BF63" s="77"/>
      <c r="BG63" s="77"/>
      <c r="BH63" s="55">
        <f t="shared" si="8"/>
        <v>54</v>
      </c>
      <c r="BI63" s="55">
        <v>10</v>
      </c>
    </row>
    <row r="64" spans="1:62">
      <c r="A64" s="77">
        <v>2014</v>
      </c>
      <c r="B64" s="77" t="s">
        <v>2962</v>
      </c>
      <c r="C64" s="77" t="s">
        <v>159</v>
      </c>
      <c r="D64" s="77"/>
      <c r="E64" s="77"/>
      <c r="F64" s="77">
        <f t="shared" si="10"/>
        <v>9</v>
      </c>
      <c r="G64" s="77">
        <v>9</v>
      </c>
      <c r="H64" s="77"/>
      <c r="I64" s="78"/>
      <c r="J64" s="77">
        <v>2015</v>
      </c>
      <c r="K64" s="55" t="s">
        <v>2963</v>
      </c>
      <c r="M64" s="77"/>
      <c r="N64" s="77"/>
      <c r="O64" s="55">
        <f t="shared" si="1"/>
        <v>30</v>
      </c>
      <c r="P64" s="55">
        <v>23</v>
      </c>
      <c r="Q64" s="55">
        <v>7</v>
      </c>
      <c r="S64" s="55">
        <v>2016</v>
      </c>
      <c r="T64" s="55" t="s">
        <v>2964</v>
      </c>
      <c r="U64" s="55" t="s">
        <v>1320</v>
      </c>
      <c r="V64" s="77"/>
      <c r="W64" s="77"/>
      <c r="X64" s="55">
        <f t="shared" si="2"/>
        <v>68</v>
      </c>
      <c r="Y64" s="55">
        <v>68</v>
      </c>
      <c r="AB64" s="55">
        <v>2017</v>
      </c>
      <c r="AC64" s="55" t="s">
        <v>2965</v>
      </c>
      <c r="AD64" s="55" t="s">
        <v>2966</v>
      </c>
      <c r="AE64" s="77"/>
      <c r="AF64" s="77"/>
      <c r="AG64" s="55">
        <f t="shared" si="3"/>
        <v>14</v>
      </c>
      <c r="AH64" s="55">
        <v>14</v>
      </c>
      <c r="AK64" s="55">
        <v>2018</v>
      </c>
      <c r="AL64" s="55" t="s">
        <v>2896</v>
      </c>
      <c r="AM64" s="55" t="s">
        <v>2967</v>
      </c>
      <c r="AN64" s="77"/>
      <c r="AO64" s="77"/>
      <c r="AP64" s="55">
        <f t="shared" si="4"/>
        <v>32</v>
      </c>
      <c r="AQ64" s="55">
        <v>32</v>
      </c>
      <c r="AW64" s="77"/>
      <c r="AX64" s="77"/>
      <c r="BC64" s="55">
        <v>2020</v>
      </c>
      <c r="BD64" s="55" t="s">
        <v>2968</v>
      </c>
      <c r="BF64" s="77"/>
      <c r="BG64" s="77"/>
      <c r="BH64" s="55">
        <f t="shared" si="8"/>
        <v>9</v>
      </c>
      <c r="BI64" s="55">
        <v>54</v>
      </c>
    </row>
    <row r="65" spans="1:62">
      <c r="A65" s="77">
        <v>2014</v>
      </c>
      <c r="B65" s="77" t="s">
        <v>2613</v>
      </c>
      <c r="C65" s="77"/>
      <c r="D65" s="77"/>
      <c r="E65" s="77"/>
      <c r="F65" s="77">
        <f t="shared" si="10"/>
        <v>14</v>
      </c>
      <c r="G65" s="77">
        <v>7</v>
      </c>
      <c r="H65" s="77">
        <v>7</v>
      </c>
      <c r="I65" s="78"/>
      <c r="J65" s="77">
        <v>2015</v>
      </c>
      <c r="K65" s="55" t="s">
        <v>2928</v>
      </c>
      <c r="M65" s="77"/>
      <c r="N65" s="77"/>
      <c r="O65" s="55">
        <f t="shared" si="1"/>
        <v>26</v>
      </c>
      <c r="P65" s="55">
        <v>13</v>
      </c>
      <c r="Q65" s="55">
        <v>13</v>
      </c>
      <c r="S65" s="55">
        <v>2016</v>
      </c>
      <c r="T65" s="55" t="s">
        <v>2969</v>
      </c>
      <c r="V65" s="77"/>
      <c r="W65" s="77"/>
      <c r="X65" s="55">
        <f t="shared" si="2"/>
        <v>10</v>
      </c>
      <c r="Y65" s="55">
        <v>7</v>
      </c>
      <c r="Z65" s="55">
        <v>3</v>
      </c>
      <c r="AB65" s="55">
        <v>2017</v>
      </c>
      <c r="AC65" s="55" t="s">
        <v>2970</v>
      </c>
      <c r="AE65" s="77"/>
      <c r="AF65" s="77"/>
      <c r="AG65" s="55">
        <f t="shared" si="3"/>
        <v>14</v>
      </c>
      <c r="AH65" s="55">
        <v>8</v>
      </c>
      <c r="AI65" s="55">
        <v>6</v>
      </c>
      <c r="AK65" s="55">
        <v>2018</v>
      </c>
      <c r="AL65" s="55" t="s">
        <v>2971</v>
      </c>
      <c r="AN65" s="77"/>
      <c r="AO65" s="77"/>
      <c r="AP65" s="55">
        <f t="shared" si="4"/>
        <v>30</v>
      </c>
      <c r="AQ65" s="55">
        <v>20</v>
      </c>
      <c r="AR65" s="55">
        <v>10</v>
      </c>
      <c r="AW65" s="77"/>
      <c r="AX65" s="77"/>
      <c r="BC65" s="55">
        <v>2020</v>
      </c>
      <c r="BD65" s="55" t="s">
        <v>2972</v>
      </c>
      <c r="BF65" s="77"/>
      <c r="BG65" s="77"/>
      <c r="BH65" s="55">
        <f t="shared" si="8"/>
        <v>51</v>
      </c>
      <c r="BI65" s="55">
        <v>9</v>
      </c>
    </row>
    <row r="66" spans="1:62">
      <c r="A66" s="77">
        <v>2014</v>
      </c>
      <c r="B66" s="77" t="s">
        <v>1691</v>
      </c>
      <c r="C66" s="77" t="s">
        <v>2973</v>
      </c>
      <c r="D66" s="77"/>
      <c r="E66" s="77"/>
      <c r="F66" s="77">
        <f t="shared" si="10"/>
        <v>16</v>
      </c>
      <c r="G66" s="77">
        <v>16</v>
      </c>
      <c r="H66" s="77"/>
      <c r="I66" s="78"/>
      <c r="J66" s="77">
        <v>2015</v>
      </c>
      <c r="K66" s="55" t="s">
        <v>2974</v>
      </c>
      <c r="M66" s="77"/>
      <c r="N66" s="77"/>
      <c r="O66" s="55">
        <f t="shared" si="1"/>
        <v>54</v>
      </c>
      <c r="P66" s="55">
        <v>6</v>
      </c>
      <c r="Q66" s="55">
        <v>48</v>
      </c>
      <c r="S66" s="55">
        <v>2016</v>
      </c>
      <c r="T66" s="55" t="s">
        <v>2975</v>
      </c>
      <c r="U66" s="55" t="s">
        <v>246</v>
      </c>
      <c r="V66" s="77"/>
      <c r="W66" s="77"/>
      <c r="X66" s="55">
        <f t="shared" si="2"/>
        <v>66</v>
      </c>
      <c r="Y66" s="55">
        <v>66</v>
      </c>
      <c r="AB66" s="55">
        <v>2017</v>
      </c>
      <c r="AC66" s="55" t="s">
        <v>2976</v>
      </c>
      <c r="AE66" s="77"/>
      <c r="AF66" s="77"/>
      <c r="AG66" s="55">
        <f t="shared" si="3"/>
        <v>24</v>
      </c>
      <c r="AH66" s="55">
        <v>12</v>
      </c>
      <c r="AI66" s="55">
        <v>12</v>
      </c>
      <c r="AK66" s="55">
        <v>2018</v>
      </c>
      <c r="AL66" s="55" t="s">
        <v>2977</v>
      </c>
      <c r="AM66" s="55" t="s">
        <v>378</v>
      </c>
      <c r="AN66" s="77"/>
      <c r="AO66" s="77"/>
      <c r="AP66" s="55">
        <f t="shared" si="4"/>
        <v>15</v>
      </c>
      <c r="AQ66" s="55">
        <v>15</v>
      </c>
      <c r="AW66" s="77"/>
      <c r="AX66" s="77"/>
      <c r="BC66" s="55">
        <v>2020</v>
      </c>
      <c r="BD66" s="55" t="s">
        <v>2978</v>
      </c>
      <c r="BF66" s="77"/>
      <c r="BG66" s="77"/>
      <c r="BH66" s="55">
        <f t="shared" si="8"/>
        <v>14</v>
      </c>
      <c r="BI66" s="55">
        <v>11</v>
      </c>
      <c r="BJ66" s="55">
        <v>40</v>
      </c>
    </row>
    <row r="67" spans="1:62" ht="17" thickBot="1">
      <c r="A67" s="77">
        <v>2014</v>
      </c>
      <c r="B67" s="77" t="s">
        <v>2979</v>
      </c>
      <c r="C67" s="77"/>
      <c r="D67" s="77"/>
      <c r="E67" s="77"/>
      <c r="F67" s="77">
        <f t="shared" si="10"/>
        <v>40</v>
      </c>
      <c r="G67" s="77">
        <v>29</v>
      </c>
      <c r="H67" s="77">
        <v>11</v>
      </c>
      <c r="I67" s="78"/>
      <c r="J67" s="77">
        <v>2015</v>
      </c>
      <c r="K67" s="55" t="s">
        <v>2980</v>
      </c>
      <c r="M67" s="77"/>
      <c r="N67" s="77"/>
      <c r="O67" s="55">
        <f t="shared" ref="O67:O81" si="11">SUM(P67:Q67)</f>
        <v>131</v>
      </c>
      <c r="P67" s="55">
        <v>82</v>
      </c>
      <c r="Q67" s="55">
        <v>49</v>
      </c>
      <c r="S67" s="55">
        <v>2016</v>
      </c>
      <c r="T67" s="55" t="s">
        <v>2981</v>
      </c>
      <c r="V67" s="77"/>
      <c r="W67" s="77"/>
      <c r="X67" s="55">
        <f t="shared" ref="X67:X80" si="12">SUM(Y67:Z67)</f>
        <v>28</v>
      </c>
      <c r="Y67" s="55">
        <v>1</v>
      </c>
      <c r="Z67" s="55">
        <v>27</v>
      </c>
      <c r="AB67" s="55">
        <v>2017</v>
      </c>
      <c r="AC67" s="55" t="s">
        <v>2982</v>
      </c>
      <c r="AE67" s="77"/>
      <c r="AF67" s="77"/>
      <c r="AG67" s="55">
        <f t="shared" ref="AG67:AG69" si="13">SUM(AH67:AI67)</f>
        <v>10</v>
      </c>
      <c r="AH67" s="55">
        <v>5</v>
      </c>
      <c r="AI67" s="55">
        <v>5</v>
      </c>
      <c r="AK67" s="55">
        <v>2018</v>
      </c>
      <c r="AL67" s="55" t="s">
        <v>2983</v>
      </c>
      <c r="AM67" s="55" t="s">
        <v>78</v>
      </c>
      <c r="AN67" s="77"/>
      <c r="AO67" s="77"/>
      <c r="AP67" s="56">
        <f t="shared" ref="AP67" si="14">SUM(AQ67:AR67)</f>
        <v>23</v>
      </c>
      <c r="AQ67" s="56">
        <v>23</v>
      </c>
      <c r="AR67" s="56"/>
      <c r="AW67" s="77"/>
      <c r="AX67" s="77"/>
      <c r="BC67" s="55">
        <v>2020</v>
      </c>
      <c r="BD67" s="55" t="s">
        <v>2984</v>
      </c>
      <c r="BF67" s="77"/>
      <c r="BG67" s="77"/>
      <c r="BH67" s="55">
        <f t="shared" si="8"/>
        <v>20</v>
      </c>
      <c r="BI67" s="55">
        <v>14</v>
      </c>
    </row>
    <row r="68" spans="1:62" ht="17" thickTop="1">
      <c r="A68" s="77">
        <v>2014</v>
      </c>
      <c r="B68" s="77" t="s">
        <v>2985</v>
      </c>
      <c r="C68" s="77"/>
      <c r="D68" s="77"/>
      <c r="E68" s="77"/>
      <c r="F68" s="77">
        <f t="shared" si="10"/>
        <v>1546</v>
      </c>
      <c r="G68" s="77">
        <v>623</v>
      </c>
      <c r="H68" s="77">
        <v>923</v>
      </c>
      <c r="I68" s="78"/>
      <c r="J68" s="77">
        <v>2015</v>
      </c>
      <c r="K68" s="55" t="s">
        <v>2986</v>
      </c>
      <c r="M68" s="77"/>
      <c r="N68" s="77"/>
      <c r="O68" s="55">
        <f t="shared" si="11"/>
        <v>412</v>
      </c>
      <c r="P68" s="55">
        <v>108</v>
      </c>
      <c r="Q68" s="55">
        <v>304</v>
      </c>
      <c r="S68" s="12">
        <v>2016</v>
      </c>
      <c r="T68" s="12" t="s">
        <v>2987</v>
      </c>
      <c r="U68" s="12" t="s">
        <v>2988</v>
      </c>
      <c r="V68" s="67" t="s">
        <v>914</v>
      </c>
      <c r="W68" s="77"/>
      <c r="X68" s="12">
        <f t="shared" si="12"/>
        <v>28</v>
      </c>
      <c r="Y68" s="12">
        <v>28</v>
      </c>
      <c r="Z68" s="12"/>
      <c r="AA68" s="18"/>
      <c r="AB68" s="12">
        <v>2017</v>
      </c>
      <c r="AC68" s="12" t="s">
        <v>2989</v>
      </c>
      <c r="AD68" s="12" t="s">
        <v>2990</v>
      </c>
      <c r="AE68" s="67" t="s">
        <v>914</v>
      </c>
      <c r="AF68" s="77"/>
      <c r="AG68" s="12">
        <f t="shared" si="13"/>
        <v>41</v>
      </c>
      <c r="AH68" s="12"/>
      <c r="AI68" s="12">
        <v>41</v>
      </c>
      <c r="AJ68" s="18"/>
      <c r="AN68" s="77"/>
      <c r="AO68" s="77"/>
      <c r="AP68" s="52">
        <f>SUM(AP2:AP67)</f>
        <v>8420</v>
      </c>
      <c r="AQ68" s="52">
        <f t="shared" ref="AQ68:AR68" si="15">SUM(AQ2:AQ67)</f>
        <v>6966</v>
      </c>
      <c r="AR68" s="52">
        <f t="shared" si="15"/>
        <v>1454</v>
      </c>
      <c r="AS68" s="80"/>
      <c r="AW68" s="77"/>
      <c r="AX68" s="77"/>
      <c r="BC68" s="55">
        <v>2020</v>
      </c>
      <c r="BD68" s="55" t="s">
        <v>1327</v>
      </c>
      <c r="BF68" s="77"/>
      <c r="BG68" s="77"/>
      <c r="BH68" s="55">
        <f t="shared" si="8"/>
        <v>54</v>
      </c>
      <c r="BI68" s="55">
        <v>20</v>
      </c>
    </row>
    <row r="69" spans="1:62" ht="17" thickBot="1">
      <c r="A69" s="67">
        <v>2014</v>
      </c>
      <c r="B69" s="67" t="s">
        <v>801</v>
      </c>
      <c r="C69" s="67" t="s">
        <v>2991</v>
      </c>
      <c r="D69" s="67" t="s">
        <v>914</v>
      </c>
      <c r="E69" s="67"/>
      <c r="F69" s="67">
        <f t="shared" si="10"/>
        <v>31</v>
      </c>
      <c r="G69" s="67">
        <v>31</v>
      </c>
      <c r="H69" s="67"/>
      <c r="I69" s="79"/>
      <c r="J69" s="77">
        <v>2015</v>
      </c>
      <c r="K69" s="55" t="s">
        <v>1488</v>
      </c>
      <c r="M69" s="67"/>
      <c r="N69" s="67"/>
      <c r="O69" s="55">
        <f t="shared" si="11"/>
        <v>65</v>
      </c>
      <c r="P69" s="55">
        <v>23</v>
      </c>
      <c r="Q69" s="55">
        <v>42</v>
      </c>
      <c r="S69" s="55">
        <v>2016</v>
      </c>
      <c r="T69" s="55" t="s">
        <v>2992</v>
      </c>
      <c r="V69" s="67"/>
      <c r="W69" s="67"/>
      <c r="X69" s="55">
        <f t="shared" si="12"/>
        <v>24</v>
      </c>
      <c r="Y69" s="55">
        <v>12</v>
      </c>
      <c r="Z69" s="55">
        <v>12</v>
      </c>
      <c r="AB69" s="55">
        <v>2017</v>
      </c>
      <c r="AC69" s="55" t="s">
        <v>2993</v>
      </c>
      <c r="AD69" s="55" t="s">
        <v>2994</v>
      </c>
      <c r="AE69" s="67"/>
      <c r="AF69" s="67"/>
      <c r="AG69" s="56">
        <f t="shared" si="13"/>
        <v>20</v>
      </c>
      <c r="AH69" s="56">
        <v>20</v>
      </c>
      <c r="AI69" s="56"/>
      <c r="AN69" s="67"/>
      <c r="AO69" s="67"/>
      <c r="AP69" s="52"/>
      <c r="AQ69" s="71">
        <f>AQ68/AP68*100</f>
        <v>82.731591448931113</v>
      </c>
      <c r="AR69" s="71">
        <f>AR68/AP68*100</f>
        <v>17.268408551068884</v>
      </c>
      <c r="AS69" s="80"/>
      <c r="AW69" s="67"/>
      <c r="AX69" s="67"/>
      <c r="BC69" s="55">
        <v>2020</v>
      </c>
      <c r="BD69" s="55" t="s">
        <v>2995</v>
      </c>
      <c r="BF69" s="67"/>
      <c r="BG69" s="67"/>
      <c r="BH69" s="55">
        <f t="shared" si="8"/>
        <v>14</v>
      </c>
      <c r="BI69" s="55">
        <v>25</v>
      </c>
      <c r="BJ69" s="55">
        <v>29</v>
      </c>
    </row>
    <row r="70" spans="1:62" ht="18" thickTop="1" thickBot="1">
      <c r="A70" s="77">
        <v>2014</v>
      </c>
      <c r="B70" s="77" t="s">
        <v>2996</v>
      </c>
      <c r="C70" s="77" t="s">
        <v>378</v>
      </c>
      <c r="D70" s="77"/>
      <c r="E70" s="77"/>
      <c r="F70" s="77">
        <f t="shared" si="10"/>
        <v>20</v>
      </c>
      <c r="G70" s="77">
        <v>20</v>
      </c>
      <c r="H70" s="77"/>
      <c r="I70" s="78"/>
      <c r="J70" s="77">
        <v>2015</v>
      </c>
      <c r="K70" s="55" t="s">
        <v>1173</v>
      </c>
      <c r="L70" s="55" t="s">
        <v>2997</v>
      </c>
      <c r="M70" s="77"/>
      <c r="N70" s="67" t="s">
        <v>914</v>
      </c>
      <c r="O70" s="55">
        <f t="shared" si="11"/>
        <v>34</v>
      </c>
      <c r="Q70" s="55">
        <v>34</v>
      </c>
      <c r="S70" s="55">
        <v>2016</v>
      </c>
      <c r="T70" s="55" t="s">
        <v>2998</v>
      </c>
      <c r="U70" s="55" t="s">
        <v>2682</v>
      </c>
      <c r="V70" s="77"/>
      <c r="W70" s="77"/>
      <c r="X70" s="55">
        <f t="shared" si="12"/>
        <v>50</v>
      </c>
      <c r="Y70" s="55">
        <v>50</v>
      </c>
      <c r="AE70" s="77"/>
      <c r="AF70" s="77"/>
      <c r="AG70" s="52">
        <f>SUM(AG2:AG69)</f>
        <v>11688</v>
      </c>
      <c r="AH70" s="52">
        <f>SUM(AH2:AH69)</f>
        <v>6655</v>
      </c>
      <c r="AI70" s="52">
        <f>SUM(AI2:AI69)</f>
        <v>5033</v>
      </c>
      <c r="AJ70" s="80"/>
      <c r="AN70" s="77"/>
      <c r="AO70" s="77"/>
      <c r="AP70" s="52"/>
      <c r="AQ70" s="52" t="s">
        <v>2999</v>
      </c>
      <c r="AR70" s="52" t="s">
        <v>3000</v>
      </c>
      <c r="AS70" s="80"/>
      <c r="AW70" s="77"/>
      <c r="AX70" s="77"/>
      <c r="BC70" s="55">
        <v>2020</v>
      </c>
      <c r="BD70" s="55" t="s">
        <v>943</v>
      </c>
      <c r="BF70" s="77"/>
      <c r="BG70" s="77"/>
      <c r="BH70" s="56"/>
      <c r="BI70" s="56">
        <v>14</v>
      </c>
      <c r="BJ70" s="56"/>
    </row>
    <row r="71" spans="1:62" ht="17" thickTop="1">
      <c r="A71" s="77">
        <v>2014</v>
      </c>
      <c r="B71" s="77" t="s">
        <v>3001</v>
      </c>
      <c r="C71" s="77"/>
      <c r="D71" s="77"/>
      <c r="E71" s="77"/>
      <c r="F71" s="77">
        <f t="shared" si="10"/>
        <v>12</v>
      </c>
      <c r="G71" s="77">
        <v>8</v>
      </c>
      <c r="H71" s="77">
        <v>4</v>
      </c>
      <c r="I71" s="78"/>
      <c r="J71" s="77">
        <v>2015</v>
      </c>
      <c r="K71" s="55" t="s">
        <v>514</v>
      </c>
      <c r="L71" s="55" t="s">
        <v>3002</v>
      </c>
      <c r="M71" s="77"/>
      <c r="N71" s="77"/>
      <c r="O71" s="55">
        <f t="shared" si="11"/>
        <v>14</v>
      </c>
      <c r="P71" s="55">
        <v>14</v>
      </c>
      <c r="S71" s="55">
        <v>2016</v>
      </c>
      <c r="T71" s="55" t="s">
        <v>3003</v>
      </c>
      <c r="V71" s="77"/>
      <c r="W71" s="77"/>
      <c r="X71" s="55">
        <f t="shared" si="12"/>
        <v>42</v>
      </c>
      <c r="Y71" s="55">
        <v>16</v>
      </c>
      <c r="Z71" s="55">
        <v>26</v>
      </c>
      <c r="AE71" s="77"/>
      <c r="AF71" s="77"/>
      <c r="AG71" s="52"/>
      <c r="AH71" s="71">
        <f>AH70/AG70*100</f>
        <v>56.938740588637913</v>
      </c>
      <c r="AI71" s="71">
        <f>AI70/AG70*100</f>
        <v>43.06125941136208</v>
      </c>
      <c r="AJ71" s="80"/>
      <c r="AN71" s="77"/>
      <c r="AO71" s="77"/>
      <c r="AW71" s="77"/>
      <c r="AX71" s="77"/>
      <c r="BF71" s="77"/>
      <c r="BG71" s="77"/>
      <c r="BH71" s="52">
        <f>SUM(BH23:BH70)</f>
        <v>73633</v>
      </c>
      <c r="BI71" s="52">
        <f t="shared" ref="BI71:BJ71" si="16">SUM(BI23:BI70)</f>
        <v>38300</v>
      </c>
      <c r="BJ71" s="52">
        <f t="shared" si="16"/>
        <v>35347</v>
      </c>
    </row>
    <row r="72" spans="1:62">
      <c r="A72" s="77">
        <v>2014</v>
      </c>
      <c r="B72" s="77" t="s">
        <v>3004</v>
      </c>
      <c r="C72" s="77"/>
      <c r="D72" s="77"/>
      <c r="E72" s="77"/>
      <c r="F72" s="77">
        <f t="shared" si="10"/>
        <v>10</v>
      </c>
      <c r="G72" s="77">
        <v>5</v>
      </c>
      <c r="H72" s="77">
        <v>5</v>
      </c>
      <c r="I72" s="78"/>
      <c r="J72" s="77">
        <v>2015</v>
      </c>
      <c r="K72" s="55" t="s">
        <v>3005</v>
      </c>
      <c r="M72" s="77"/>
      <c r="N72" s="77"/>
      <c r="O72" s="55">
        <f t="shared" si="11"/>
        <v>18</v>
      </c>
      <c r="P72" s="55">
        <v>12</v>
      </c>
      <c r="Q72" s="55">
        <v>6</v>
      </c>
      <c r="S72" s="55">
        <v>2016</v>
      </c>
      <c r="T72" s="55" t="s">
        <v>3006</v>
      </c>
      <c r="U72" s="55" t="s">
        <v>603</v>
      </c>
      <c r="V72" s="77"/>
      <c r="W72" s="77"/>
      <c r="X72" s="55">
        <f t="shared" si="12"/>
        <v>9</v>
      </c>
      <c r="Y72" s="55">
        <v>9</v>
      </c>
      <c r="AE72" s="77"/>
      <c r="AF72" s="77"/>
      <c r="AG72" s="52"/>
      <c r="AH72" s="52" t="s">
        <v>3007</v>
      </c>
      <c r="AI72" s="52" t="s">
        <v>635</v>
      </c>
      <c r="AJ72" s="80"/>
      <c r="AN72" s="77"/>
      <c r="AO72" s="77"/>
      <c r="AW72" s="77"/>
      <c r="AX72" s="77"/>
      <c r="BF72" s="77"/>
      <c r="BG72" s="77"/>
      <c r="BH72" s="52"/>
      <c r="BI72" s="71">
        <f>BI71/BH71*100</f>
        <v>52.014721660125218</v>
      </c>
      <c r="BJ72" s="71">
        <f>BJ71/BH71*100</f>
        <v>48.004291554058639</v>
      </c>
    </row>
    <row r="73" spans="1:62" ht="15" customHeight="1">
      <c r="A73" s="77">
        <v>2014</v>
      </c>
      <c r="B73" s="77" t="s">
        <v>2513</v>
      </c>
      <c r="C73" s="77"/>
      <c r="D73" s="77"/>
      <c r="E73" s="77"/>
      <c r="F73" s="77">
        <f t="shared" si="10"/>
        <v>28</v>
      </c>
      <c r="G73" s="77">
        <v>9</v>
      </c>
      <c r="H73" s="77">
        <v>19</v>
      </c>
      <c r="I73" s="78"/>
      <c r="J73" s="77">
        <v>2015</v>
      </c>
      <c r="K73" s="55" t="s">
        <v>3008</v>
      </c>
      <c r="L73" s="55" t="s">
        <v>3009</v>
      </c>
      <c r="M73" s="77"/>
      <c r="N73" s="77"/>
      <c r="O73" s="55">
        <f t="shared" si="11"/>
        <v>12</v>
      </c>
      <c r="P73" s="55">
        <v>12</v>
      </c>
      <c r="S73" s="55">
        <v>2016</v>
      </c>
      <c r="T73" s="55" t="s">
        <v>3010</v>
      </c>
      <c r="U73" s="55" t="s">
        <v>2099</v>
      </c>
      <c r="V73" s="77"/>
      <c r="W73" s="77"/>
      <c r="X73" s="55">
        <f t="shared" si="12"/>
        <v>192</v>
      </c>
      <c r="Y73" s="55">
        <v>192</v>
      </c>
      <c r="AE73" s="77"/>
      <c r="AF73" s="77"/>
      <c r="AN73" s="77"/>
      <c r="AO73" s="77"/>
      <c r="AW73" s="77"/>
      <c r="AX73" s="77"/>
      <c r="BF73" s="77"/>
      <c r="BG73" s="77"/>
      <c r="BH73" s="52"/>
      <c r="BI73" s="52" t="s">
        <v>690</v>
      </c>
      <c r="BJ73" s="52" t="s">
        <v>2895</v>
      </c>
    </row>
    <row r="74" spans="1:62">
      <c r="A74" s="77">
        <v>2014</v>
      </c>
      <c r="B74" s="77" t="s">
        <v>3011</v>
      </c>
      <c r="C74" s="77"/>
      <c r="D74" s="77"/>
      <c r="E74" s="77"/>
      <c r="F74" s="77">
        <f t="shared" si="10"/>
        <v>218</v>
      </c>
      <c r="G74" s="77">
        <v>105</v>
      </c>
      <c r="H74" s="77">
        <v>113</v>
      </c>
      <c r="I74" s="78"/>
      <c r="J74" s="77">
        <v>2015</v>
      </c>
      <c r="K74" s="55" t="s">
        <v>3012</v>
      </c>
      <c r="L74" s="55" t="s">
        <v>600</v>
      </c>
      <c r="M74" s="77"/>
      <c r="N74" s="77"/>
      <c r="O74" s="55">
        <f t="shared" si="11"/>
        <v>24</v>
      </c>
      <c r="P74" s="55">
        <v>24</v>
      </c>
      <c r="S74" s="55">
        <v>2016</v>
      </c>
      <c r="T74" s="55" t="s">
        <v>3013</v>
      </c>
      <c r="U74" s="55" t="s">
        <v>3014</v>
      </c>
      <c r="V74" s="77"/>
      <c r="W74" s="77"/>
      <c r="X74" s="55">
        <f t="shared" si="12"/>
        <v>32</v>
      </c>
      <c r="Y74" s="55">
        <v>32</v>
      </c>
      <c r="AE74" s="77"/>
      <c r="AF74" s="77"/>
      <c r="AN74" s="77"/>
      <c r="AO74" s="77"/>
      <c r="AW74" s="77"/>
      <c r="AX74" s="77"/>
      <c r="BF74" s="77"/>
      <c r="BG74" s="77"/>
    </row>
    <row r="75" spans="1:62">
      <c r="A75" s="77">
        <v>2014</v>
      </c>
      <c r="B75" s="77" t="s">
        <v>3015</v>
      </c>
      <c r="C75" s="77"/>
      <c r="D75" s="77"/>
      <c r="E75" s="77"/>
      <c r="F75" s="77">
        <f t="shared" si="10"/>
        <v>1615</v>
      </c>
      <c r="G75" s="77">
        <v>812</v>
      </c>
      <c r="H75" s="77">
        <v>803</v>
      </c>
      <c r="I75" s="78"/>
      <c r="J75" s="77">
        <v>2015</v>
      </c>
      <c r="K75" s="55" t="s">
        <v>620</v>
      </c>
      <c r="L75" s="55" t="s">
        <v>3016</v>
      </c>
      <c r="M75" s="77"/>
      <c r="N75" s="77"/>
      <c r="O75" s="55">
        <f t="shared" si="11"/>
        <v>540</v>
      </c>
      <c r="P75" s="55">
        <v>540</v>
      </c>
      <c r="S75" s="55">
        <v>2016</v>
      </c>
      <c r="T75" s="55" t="s">
        <v>2644</v>
      </c>
      <c r="V75" s="77"/>
      <c r="W75" s="77"/>
      <c r="X75" s="55">
        <f t="shared" si="12"/>
        <v>47</v>
      </c>
      <c r="Y75" s="55">
        <v>25</v>
      </c>
      <c r="Z75" s="55">
        <v>22</v>
      </c>
      <c r="AE75" s="77"/>
      <c r="AF75" s="77"/>
      <c r="AN75" s="77"/>
      <c r="AO75" s="77"/>
      <c r="AW75" s="77"/>
      <c r="AX75" s="77"/>
      <c r="BF75" s="77"/>
      <c r="BG75" s="77"/>
    </row>
    <row r="76" spans="1:62">
      <c r="A76" s="77">
        <v>2014</v>
      </c>
      <c r="B76" s="77" t="s">
        <v>3017</v>
      </c>
      <c r="C76" s="77"/>
      <c r="D76" s="77"/>
      <c r="E76" s="77"/>
      <c r="F76" s="77">
        <f t="shared" si="10"/>
        <v>21</v>
      </c>
      <c r="G76" s="77">
        <v>10</v>
      </c>
      <c r="H76" s="77">
        <v>11</v>
      </c>
      <c r="I76" s="78"/>
      <c r="J76" s="77">
        <v>2015</v>
      </c>
      <c r="K76" s="55" t="s">
        <v>3018</v>
      </c>
      <c r="M76" s="77"/>
      <c r="N76" s="77"/>
      <c r="O76" s="55">
        <f t="shared" si="11"/>
        <v>6</v>
      </c>
      <c r="P76" s="55">
        <v>4</v>
      </c>
      <c r="Q76" s="55">
        <v>2</v>
      </c>
      <c r="S76" s="55">
        <v>2016</v>
      </c>
      <c r="T76" s="55" t="s">
        <v>3019</v>
      </c>
      <c r="U76" s="55" t="s">
        <v>3020</v>
      </c>
      <c r="V76" s="77"/>
      <c r="W76" s="77"/>
      <c r="X76" s="55">
        <f t="shared" si="12"/>
        <v>12</v>
      </c>
      <c r="Y76" s="55">
        <v>12</v>
      </c>
      <c r="AE76" s="77"/>
      <c r="AF76" s="77"/>
      <c r="AN76" s="77"/>
      <c r="AO76" s="77"/>
      <c r="AW76" s="77"/>
      <c r="AX76" s="77"/>
      <c r="BF76" s="77"/>
      <c r="BG76" s="77"/>
    </row>
    <row r="77" spans="1:62">
      <c r="A77" s="77">
        <v>2014</v>
      </c>
      <c r="B77" s="77" t="s">
        <v>3021</v>
      </c>
      <c r="C77" s="77"/>
      <c r="D77" s="77"/>
      <c r="E77" s="77"/>
      <c r="F77" s="77">
        <f t="shared" si="10"/>
        <v>29</v>
      </c>
      <c r="G77" s="77">
        <v>10</v>
      </c>
      <c r="H77" s="77">
        <v>19</v>
      </c>
      <c r="I77" s="78"/>
      <c r="J77" s="77">
        <v>2015</v>
      </c>
      <c r="K77" s="55" t="s">
        <v>3022</v>
      </c>
      <c r="L77" s="55" t="s">
        <v>1320</v>
      </c>
      <c r="M77" s="77"/>
      <c r="N77" s="77"/>
      <c r="O77" s="55">
        <f t="shared" si="11"/>
        <v>9</v>
      </c>
      <c r="P77" s="55">
        <v>9</v>
      </c>
      <c r="S77" s="55">
        <v>2016</v>
      </c>
      <c r="T77" s="55" t="s">
        <v>3023</v>
      </c>
      <c r="V77" s="77"/>
      <c r="W77" s="77"/>
      <c r="X77" s="55">
        <f t="shared" si="12"/>
        <v>37</v>
      </c>
      <c r="Y77" s="55">
        <v>6</v>
      </c>
      <c r="Z77" s="55">
        <v>31</v>
      </c>
      <c r="AE77" s="77"/>
      <c r="AF77" s="77"/>
      <c r="AN77" s="77"/>
      <c r="AO77" s="77"/>
      <c r="AW77" s="77"/>
      <c r="AX77" s="77"/>
      <c r="BF77" s="77"/>
      <c r="BG77" s="77"/>
    </row>
    <row r="78" spans="1:62">
      <c r="A78" s="67">
        <v>2014</v>
      </c>
      <c r="B78" s="67" t="s">
        <v>3024</v>
      </c>
      <c r="C78" s="67" t="s">
        <v>3025</v>
      </c>
      <c r="D78" s="67" t="s">
        <v>914</v>
      </c>
      <c r="E78" s="67"/>
      <c r="F78" s="67">
        <f t="shared" si="10"/>
        <v>83</v>
      </c>
      <c r="G78" s="67">
        <v>83</v>
      </c>
      <c r="H78" s="67"/>
      <c r="I78" s="79"/>
      <c r="J78" s="77">
        <v>2015</v>
      </c>
      <c r="K78" s="55" t="s">
        <v>116</v>
      </c>
      <c r="M78" s="67"/>
      <c r="N78" s="67"/>
      <c r="O78" s="55">
        <f t="shared" si="11"/>
        <v>16</v>
      </c>
      <c r="P78" s="55">
        <v>9</v>
      </c>
      <c r="Q78" s="55">
        <v>7</v>
      </c>
      <c r="S78" s="55">
        <v>2016</v>
      </c>
      <c r="T78" s="55" t="s">
        <v>2045</v>
      </c>
      <c r="V78" s="67"/>
      <c r="W78" s="67"/>
      <c r="X78" s="55">
        <f t="shared" si="12"/>
        <v>277</v>
      </c>
      <c r="Y78" s="55">
        <v>214</v>
      </c>
      <c r="Z78" s="55">
        <v>63</v>
      </c>
      <c r="AE78" s="67"/>
      <c r="AF78" s="67"/>
      <c r="AN78" s="67"/>
      <c r="AO78" s="67"/>
      <c r="AW78" s="67"/>
      <c r="AX78" s="67"/>
      <c r="BF78" s="67"/>
      <c r="BG78" s="67"/>
    </row>
    <row r="79" spans="1:62">
      <c r="A79" s="77">
        <v>2014</v>
      </c>
      <c r="B79" s="77" t="s">
        <v>3026</v>
      </c>
      <c r="C79" s="77" t="s">
        <v>3027</v>
      </c>
      <c r="D79" s="77"/>
      <c r="E79" s="77"/>
      <c r="F79" s="77">
        <f t="shared" si="10"/>
        <v>12</v>
      </c>
      <c r="G79" s="77">
        <v>12</v>
      </c>
      <c r="H79" s="77"/>
      <c r="I79" s="78"/>
      <c r="J79" s="77">
        <v>2015</v>
      </c>
      <c r="K79" s="55" t="s">
        <v>2649</v>
      </c>
      <c r="L79" s="55" t="s">
        <v>1251</v>
      </c>
      <c r="M79" s="77"/>
      <c r="N79" s="77"/>
      <c r="O79" s="55">
        <f t="shared" si="11"/>
        <v>10</v>
      </c>
      <c r="P79" s="55">
        <v>10</v>
      </c>
      <c r="S79" s="55">
        <v>2016</v>
      </c>
      <c r="T79" s="55" t="s">
        <v>3028</v>
      </c>
      <c r="V79" s="77"/>
      <c r="W79" s="77"/>
      <c r="X79" s="55">
        <f t="shared" si="12"/>
        <v>14</v>
      </c>
      <c r="Y79" s="55">
        <v>8</v>
      </c>
      <c r="Z79" s="55">
        <v>6</v>
      </c>
      <c r="AE79" s="77"/>
      <c r="AF79" s="77"/>
      <c r="AN79" s="77"/>
      <c r="AO79" s="77"/>
      <c r="AW79" s="77"/>
      <c r="AX79" s="77"/>
      <c r="BF79" s="77"/>
      <c r="BG79" s="77"/>
    </row>
    <row r="80" spans="1:62" ht="17" thickBot="1">
      <c r="A80" s="77">
        <v>2014</v>
      </c>
      <c r="B80" s="77" t="s">
        <v>3029</v>
      </c>
      <c r="C80" s="77" t="s">
        <v>2579</v>
      </c>
      <c r="D80" s="77"/>
      <c r="E80" s="77"/>
      <c r="F80" s="77">
        <f t="shared" si="10"/>
        <v>16</v>
      </c>
      <c r="G80" s="77">
        <v>16</v>
      </c>
      <c r="H80" s="77"/>
      <c r="I80" s="78"/>
      <c r="J80" s="77">
        <v>2015</v>
      </c>
      <c r="K80" s="55" t="s">
        <v>3030</v>
      </c>
      <c r="L80" s="55" t="s">
        <v>3031</v>
      </c>
      <c r="M80" s="77"/>
      <c r="N80" s="77"/>
      <c r="O80" s="55">
        <f t="shared" si="11"/>
        <v>20</v>
      </c>
      <c r="P80" s="55">
        <v>20</v>
      </c>
      <c r="S80" s="55">
        <v>2016</v>
      </c>
      <c r="T80" s="55" t="s">
        <v>3032</v>
      </c>
      <c r="V80" s="77"/>
      <c r="W80" s="77"/>
      <c r="X80" s="56">
        <f t="shared" si="12"/>
        <v>39</v>
      </c>
      <c r="Y80" s="56">
        <v>21</v>
      </c>
      <c r="Z80" s="56">
        <v>18</v>
      </c>
      <c r="AE80" s="77"/>
      <c r="AF80" s="77"/>
      <c r="AN80" s="77"/>
      <c r="AO80" s="77"/>
      <c r="AW80" s="77"/>
      <c r="AX80" s="77"/>
      <c r="BF80" s="77"/>
      <c r="BG80" s="77"/>
    </row>
    <row r="81" spans="1:59" ht="18" thickTop="1" thickBot="1">
      <c r="A81" s="67">
        <v>2014</v>
      </c>
      <c r="B81" s="67" t="s">
        <v>645</v>
      </c>
      <c r="C81" s="67" t="s">
        <v>3033</v>
      </c>
      <c r="D81" s="67" t="s">
        <v>914</v>
      </c>
      <c r="E81" s="67"/>
      <c r="F81" s="67">
        <f t="shared" si="10"/>
        <v>12</v>
      </c>
      <c r="G81" s="67"/>
      <c r="H81" s="67">
        <v>12</v>
      </c>
      <c r="I81" s="79"/>
      <c r="J81" s="77">
        <v>2015</v>
      </c>
      <c r="K81" s="55" t="s">
        <v>3034</v>
      </c>
      <c r="L81" s="55" t="s">
        <v>292</v>
      </c>
      <c r="M81" s="67"/>
      <c r="N81" s="67"/>
      <c r="O81" s="56">
        <f t="shared" si="11"/>
        <v>8</v>
      </c>
      <c r="P81" s="56">
        <v>8</v>
      </c>
      <c r="Q81" s="56"/>
      <c r="V81" s="67"/>
      <c r="W81" s="67"/>
      <c r="X81" s="52">
        <f>SUM(X2:X80)</f>
        <v>8051</v>
      </c>
      <c r="Y81" s="52">
        <f>SUM(Y2:Y80)</f>
        <v>4379</v>
      </c>
      <c r="Z81" s="52">
        <f>SUM(Z2:Z80)</f>
        <v>3672</v>
      </c>
      <c r="AA81" s="80"/>
      <c r="AE81" s="67"/>
      <c r="AF81" s="67"/>
      <c r="AN81" s="67"/>
      <c r="AO81" s="67"/>
      <c r="AW81" s="67"/>
      <c r="AX81" s="67"/>
      <c r="BF81" s="67"/>
      <c r="BG81" s="67"/>
    </row>
    <row r="82" spans="1:59" ht="17" thickTop="1">
      <c r="A82" s="77">
        <v>2014</v>
      </c>
      <c r="B82" s="77" t="s">
        <v>2701</v>
      </c>
      <c r="C82" s="77" t="s">
        <v>348</v>
      </c>
      <c r="D82" s="77"/>
      <c r="E82" s="77"/>
      <c r="F82" s="77">
        <f t="shared" si="10"/>
        <v>30</v>
      </c>
      <c r="G82" s="77">
        <v>30</v>
      </c>
      <c r="H82" s="77"/>
      <c r="I82" s="78"/>
      <c r="J82" s="77"/>
      <c r="M82" s="77"/>
      <c r="N82" s="77"/>
      <c r="O82" s="52">
        <f>SUM(O2:O81)</f>
        <v>131738</v>
      </c>
      <c r="P82" s="52">
        <f t="shared" ref="P82:Q82" si="17">SUM(P2:P81)</f>
        <v>126297</v>
      </c>
      <c r="Q82" s="52">
        <f t="shared" si="17"/>
        <v>5441</v>
      </c>
      <c r="R82" s="80"/>
      <c r="V82" s="77"/>
      <c r="W82" s="77"/>
      <c r="X82" s="52"/>
      <c r="Y82" s="71">
        <f>Y81/X81*100</f>
        <v>54.390758911936409</v>
      </c>
      <c r="Z82" s="71">
        <f>Z81/X81*100</f>
        <v>45.609241088063598</v>
      </c>
      <c r="AA82" s="80"/>
      <c r="AE82" s="77"/>
      <c r="AF82" s="77"/>
      <c r="AN82" s="77"/>
      <c r="AO82" s="77"/>
      <c r="AW82" s="77"/>
      <c r="AX82" s="77"/>
      <c r="BF82" s="77"/>
      <c r="BG82" s="77"/>
    </row>
    <row r="83" spans="1:59" ht="18" customHeight="1">
      <c r="A83" s="67">
        <v>2014</v>
      </c>
      <c r="B83" s="67" t="s">
        <v>3035</v>
      </c>
      <c r="C83" s="67" t="s">
        <v>2599</v>
      </c>
      <c r="D83" s="67" t="s">
        <v>914</v>
      </c>
      <c r="E83" s="67"/>
      <c r="F83" s="67">
        <f t="shared" si="10"/>
        <v>3</v>
      </c>
      <c r="G83" s="67">
        <v>3</v>
      </c>
      <c r="H83" s="67"/>
      <c r="I83" s="79"/>
      <c r="J83" s="77"/>
      <c r="M83" s="67"/>
      <c r="N83" s="67"/>
      <c r="O83" s="52"/>
      <c r="P83" s="71">
        <f>P82/O82*100</f>
        <v>95.869832546417882</v>
      </c>
      <c r="Q83" s="71">
        <f>Q82/P82*100</f>
        <v>4.3080991630838419</v>
      </c>
      <c r="R83" s="80"/>
      <c r="V83" s="67"/>
      <c r="W83" s="67"/>
      <c r="X83" s="52"/>
      <c r="Y83" s="52" t="s">
        <v>2999</v>
      </c>
      <c r="Z83" s="52" t="s">
        <v>2895</v>
      </c>
      <c r="AA83" s="80"/>
      <c r="AE83" s="67"/>
      <c r="AF83" s="67"/>
      <c r="AN83" s="67"/>
      <c r="AO83" s="67"/>
      <c r="AW83" s="67"/>
      <c r="AX83" s="67"/>
      <c r="BF83" s="67"/>
      <c r="BG83" s="67"/>
    </row>
    <row r="84" spans="1:59">
      <c r="A84" s="77">
        <v>2014</v>
      </c>
      <c r="B84" s="77" t="s">
        <v>2615</v>
      </c>
      <c r="C84" s="77"/>
      <c r="D84" s="77"/>
      <c r="E84" s="77"/>
      <c r="F84" s="77">
        <f t="shared" si="10"/>
        <v>20</v>
      </c>
      <c r="G84" s="77">
        <v>12</v>
      </c>
      <c r="H84" s="77">
        <v>8</v>
      </c>
      <c r="I84" s="78"/>
      <c r="J84" s="77"/>
      <c r="M84" s="77"/>
      <c r="N84" s="77"/>
      <c r="O84" s="52"/>
      <c r="P84" s="52" t="s">
        <v>3036</v>
      </c>
      <c r="Q84" s="52" t="s">
        <v>2444</v>
      </c>
      <c r="R84" s="80"/>
      <c r="V84" s="77"/>
      <c r="W84" s="77"/>
      <c r="AE84" s="77"/>
      <c r="AF84" s="77"/>
      <c r="AN84" s="77"/>
      <c r="AO84" s="77"/>
      <c r="AW84" s="77"/>
      <c r="AX84" s="77"/>
      <c r="BF84" s="77"/>
      <c r="BG84" s="77"/>
    </row>
    <row r="85" spans="1:59">
      <c r="A85" s="77">
        <v>2014</v>
      </c>
      <c r="B85" s="77" t="s">
        <v>3037</v>
      </c>
      <c r="C85" s="77" t="s">
        <v>3038</v>
      </c>
      <c r="D85" s="77"/>
      <c r="E85" s="77"/>
      <c r="F85" s="77">
        <f t="shared" si="10"/>
        <v>100</v>
      </c>
      <c r="G85" s="77"/>
      <c r="H85" s="77">
        <v>100</v>
      </c>
      <c r="I85" s="78"/>
      <c r="J85" s="77"/>
      <c r="M85" s="77"/>
      <c r="N85" s="77"/>
      <c r="V85" s="77"/>
      <c r="W85" s="77"/>
      <c r="AE85" s="77"/>
      <c r="AF85" s="77"/>
      <c r="AN85" s="77"/>
      <c r="AO85" s="77"/>
      <c r="AW85" s="77"/>
      <c r="AX85" s="77"/>
      <c r="BF85" s="77"/>
      <c r="BG85" s="77"/>
    </row>
    <row r="86" spans="1:59">
      <c r="A86" s="67">
        <v>2014</v>
      </c>
      <c r="B86" s="67" t="s">
        <v>3039</v>
      </c>
      <c r="C86" s="67" t="s">
        <v>2673</v>
      </c>
      <c r="D86" s="67" t="s">
        <v>914</v>
      </c>
      <c r="E86" s="67"/>
      <c r="F86" s="67">
        <f t="shared" si="10"/>
        <v>10</v>
      </c>
      <c r="G86" s="67">
        <v>10</v>
      </c>
      <c r="H86" s="67"/>
      <c r="I86" s="79"/>
      <c r="J86" s="77"/>
      <c r="M86" s="67"/>
      <c r="N86" s="67"/>
      <c r="V86" s="67"/>
      <c r="W86" s="67"/>
      <c r="AE86" s="67"/>
      <c r="AF86" s="67"/>
      <c r="AN86" s="67"/>
      <c r="AO86" s="67"/>
      <c r="AW86" s="67"/>
      <c r="AX86" s="67"/>
      <c r="BF86" s="67"/>
      <c r="BG86" s="67"/>
    </row>
    <row r="87" spans="1:59">
      <c r="A87" s="77">
        <v>2014</v>
      </c>
      <c r="B87" s="77" t="s">
        <v>3040</v>
      </c>
      <c r="C87" s="77" t="s">
        <v>3041</v>
      </c>
      <c r="D87" s="77"/>
      <c r="E87" s="77"/>
      <c r="F87" s="77">
        <f t="shared" si="10"/>
        <v>13</v>
      </c>
      <c r="G87" s="77"/>
      <c r="H87" s="77">
        <v>13</v>
      </c>
      <c r="I87" s="78"/>
      <c r="J87" s="77"/>
      <c r="M87" s="77"/>
      <c r="N87" s="77"/>
      <c r="V87" s="77"/>
      <c r="W87" s="77"/>
      <c r="AE87" s="77"/>
      <c r="AF87" s="77"/>
      <c r="AN87" s="77"/>
      <c r="AO87" s="77"/>
      <c r="AW87" s="77"/>
      <c r="AX87" s="77"/>
      <c r="BF87" s="77"/>
      <c r="BG87" s="77"/>
    </row>
    <row r="88" spans="1:59">
      <c r="A88" s="77">
        <v>2014</v>
      </c>
      <c r="B88" s="77" t="s">
        <v>3042</v>
      </c>
      <c r="C88" s="77" t="s">
        <v>2713</v>
      </c>
      <c r="D88" s="77"/>
      <c r="E88" s="77"/>
      <c r="F88" s="77">
        <f t="shared" si="10"/>
        <v>9</v>
      </c>
      <c r="G88" s="77">
        <v>9</v>
      </c>
      <c r="H88" s="77"/>
      <c r="I88" s="78"/>
      <c r="J88" s="77"/>
      <c r="M88" s="77"/>
      <c r="N88" s="77"/>
      <c r="V88" s="77"/>
      <c r="W88" s="77"/>
      <c r="AE88" s="77"/>
      <c r="AF88" s="77"/>
      <c r="AN88" s="77"/>
      <c r="AO88" s="77"/>
      <c r="AW88" s="77"/>
      <c r="AX88" s="77"/>
      <c r="BF88" s="77"/>
      <c r="BG88" s="77"/>
    </row>
    <row r="89" spans="1:59">
      <c r="A89" s="77">
        <v>2014</v>
      </c>
      <c r="B89" s="77" t="s">
        <v>668</v>
      </c>
      <c r="C89" s="77" t="s">
        <v>78</v>
      </c>
      <c r="D89" s="77"/>
      <c r="E89" s="77"/>
      <c r="F89" s="77">
        <f t="shared" si="10"/>
        <v>14</v>
      </c>
      <c r="G89" s="77">
        <v>14</v>
      </c>
      <c r="H89" s="77"/>
      <c r="I89" s="78"/>
      <c r="J89" s="77"/>
      <c r="M89" s="77"/>
      <c r="N89" s="77"/>
      <c r="V89" s="77"/>
      <c r="W89" s="77"/>
      <c r="AE89" s="77"/>
      <c r="AF89" s="77"/>
      <c r="AN89" s="77"/>
      <c r="AO89" s="77"/>
      <c r="AW89" s="77"/>
      <c r="AX89" s="77"/>
      <c r="BF89" s="77"/>
      <c r="BG89" s="77"/>
    </row>
    <row r="90" spans="1:59">
      <c r="A90" s="77">
        <v>2014</v>
      </c>
      <c r="B90" s="77" t="s">
        <v>3043</v>
      </c>
      <c r="C90" s="77" t="s">
        <v>3044</v>
      </c>
      <c r="D90" s="77"/>
      <c r="E90" s="77"/>
      <c r="F90" s="77">
        <f t="shared" si="10"/>
        <v>23</v>
      </c>
      <c r="G90" s="77">
        <v>23</v>
      </c>
      <c r="H90" s="77"/>
      <c r="I90" s="78"/>
      <c r="J90" s="77"/>
      <c r="M90" s="77"/>
      <c r="N90" s="77"/>
      <c r="V90" s="77"/>
      <c r="W90" s="77"/>
      <c r="AE90" s="77"/>
      <c r="AF90" s="77"/>
      <c r="AN90" s="77"/>
      <c r="AO90" s="77"/>
      <c r="AW90" s="77"/>
      <c r="AX90" s="77"/>
      <c r="BF90" s="77"/>
      <c r="BG90" s="77"/>
    </row>
    <row r="91" spans="1:59">
      <c r="A91" s="77">
        <v>2014</v>
      </c>
      <c r="B91" s="77" t="s">
        <v>384</v>
      </c>
      <c r="C91" s="77" t="s">
        <v>2910</v>
      </c>
      <c r="D91" s="77"/>
      <c r="E91" s="77"/>
      <c r="F91" s="77">
        <f t="shared" si="10"/>
        <v>12</v>
      </c>
      <c r="G91" s="77">
        <v>12</v>
      </c>
      <c r="H91" s="77"/>
      <c r="I91" s="78"/>
      <c r="J91" s="77"/>
      <c r="M91" s="77"/>
      <c r="N91" s="77"/>
      <c r="V91" s="77"/>
      <c r="W91" s="77"/>
      <c r="AE91" s="77"/>
      <c r="AF91" s="77"/>
      <c r="AN91" s="77"/>
      <c r="AO91" s="77"/>
      <c r="AW91" s="77"/>
      <c r="AX91" s="77"/>
      <c r="BF91" s="77"/>
      <c r="BG91" s="77"/>
    </row>
    <row r="92" spans="1:59">
      <c r="A92" s="77">
        <v>2014</v>
      </c>
      <c r="B92" s="77" t="s">
        <v>3045</v>
      </c>
      <c r="C92" s="77"/>
      <c r="D92" s="77"/>
      <c r="E92" s="77"/>
      <c r="F92" s="77">
        <f t="shared" si="10"/>
        <v>4</v>
      </c>
      <c r="G92" s="77">
        <v>3</v>
      </c>
      <c r="H92" s="77">
        <v>1</v>
      </c>
      <c r="I92" s="78"/>
      <c r="J92" s="77"/>
      <c r="M92" s="77"/>
      <c r="N92" s="77"/>
      <c r="V92" s="77"/>
      <c r="W92" s="77"/>
      <c r="AE92" s="77"/>
      <c r="AF92" s="77"/>
      <c r="AN92" s="77"/>
      <c r="AO92" s="77"/>
      <c r="AW92" s="77"/>
      <c r="AX92" s="77"/>
      <c r="BF92" s="77"/>
      <c r="BG92" s="77"/>
    </row>
    <row r="93" spans="1:59">
      <c r="A93" s="77">
        <v>2014</v>
      </c>
      <c r="B93" s="77" t="s">
        <v>3046</v>
      </c>
      <c r="C93" s="77" t="s">
        <v>641</v>
      </c>
      <c r="D93" s="77"/>
      <c r="E93" s="77"/>
      <c r="F93" s="77">
        <f t="shared" si="10"/>
        <v>12</v>
      </c>
      <c r="G93" s="77">
        <v>12</v>
      </c>
      <c r="H93" s="77"/>
      <c r="I93" s="78"/>
      <c r="J93" s="77"/>
      <c r="M93" s="77"/>
      <c r="N93" s="77"/>
      <c r="V93" s="77"/>
      <c r="W93" s="77"/>
      <c r="AE93" s="77"/>
      <c r="AF93" s="77"/>
      <c r="AN93" s="77"/>
      <c r="AO93" s="77"/>
      <c r="AW93" s="77"/>
      <c r="AX93" s="77"/>
      <c r="BF93" s="77"/>
      <c r="BG93" s="77"/>
    </row>
    <row r="94" spans="1:59">
      <c r="A94" s="77">
        <v>2014</v>
      </c>
      <c r="B94" s="77" t="s">
        <v>3047</v>
      </c>
      <c r="C94" s="77"/>
      <c r="D94" s="77"/>
      <c r="E94" s="77"/>
      <c r="F94" s="77">
        <f t="shared" si="10"/>
        <v>758</v>
      </c>
      <c r="G94" s="77">
        <v>347</v>
      </c>
      <c r="H94" s="77">
        <v>411</v>
      </c>
      <c r="I94" s="78"/>
      <c r="J94" s="77"/>
      <c r="M94" s="77"/>
      <c r="N94" s="77"/>
      <c r="V94" s="77"/>
      <c r="W94" s="77"/>
      <c r="AE94" s="77"/>
      <c r="AF94" s="77"/>
      <c r="AN94" s="77"/>
      <c r="AO94" s="77"/>
      <c r="AW94" s="77"/>
      <c r="AX94" s="77"/>
      <c r="BF94" s="77"/>
      <c r="BG94" s="77"/>
    </row>
    <row r="95" spans="1:59">
      <c r="A95" s="77">
        <v>2014</v>
      </c>
      <c r="B95" s="77" t="s">
        <v>2734</v>
      </c>
      <c r="C95" s="77" t="s">
        <v>3048</v>
      </c>
      <c r="D95" s="77"/>
      <c r="E95" s="77"/>
      <c r="F95" s="77">
        <f t="shared" si="10"/>
        <v>20</v>
      </c>
      <c r="G95" s="77"/>
      <c r="H95" s="77">
        <v>20</v>
      </c>
      <c r="I95" s="78"/>
      <c r="J95" s="77"/>
      <c r="M95" s="77"/>
      <c r="N95" s="77"/>
      <c r="V95" s="77"/>
      <c r="W95" s="77"/>
      <c r="AE95" s="77"/>
      <c r="AF95" s="77"/>
      <c r="AN95" s="77"/>
      <c r="AO95" s="77"/>
      <c r="AW95" s="77"/>
      <c r="AX95" s="77"/>
      <c r="BF95" s="77"/>
      <c r="BG95" s="77"/>
    </row>
    <row r="96" spans="1:59">
      <c r="A96" s="77">
        <v>2014</v>
      </c>
      <c r="B96" s="77" t="s">
        <v>3049</v>
      </c>
      <c r="C96" s="77"/>
      <c r="D96" s="77"/>
      <c r="E96" s="77"/>
      <c r="F96" s="77">
        <f t="shared" si="10"/>
        <v>11</v>
      </c>
      <c r="G96" s="77">
        <v>8</v>
      </c>
      <c r="H96" s="77">
        <v>3</v>
      </c>
      <c r="I96" s="78"/>
      <c r="J96" s="77"/>
      <c r="M96" s="77"/>
      <c r="N96" s="77"/>
      <c r="V96" s="77"/>
      <c r="W96" s="77"/>
      <c r="AE96" s="77"/>
      <c r="AF96" s="77"/>
      <c r="AN96" s="77"/>
      <c r="AO96" s="77"/>
      <c r="AW96" s="77"/>
      <c r="AX96" s="77"/>
      <c r="BF96" s="77"/>
      <c r="BG96" s="77"/>
    </row>
    <row r="97" spans="1:61">
      <c r="A97" s="77">
        <v>2014</v>
      </c>
      <c r="B97" s="77" t="s">
        <v>3050</v>
      </c>
      <c r="C97" s="77" t="s">
        <v>78</v>
      </c>
      <c r="D97" s="77"/>
      <c r="E97" s="77"/>
      <c r="F97" s="77">
        <f t="shared" si="10"/>
        <v>23</v>
      </c>
      <c r="G97" s="77">
        <v>23</v>
      </c>
      <c r="H97" s="77"/>
      <c r="I97" s="78"/>
      <c r="J97" s="77"/>
      <c r="M97" s="77"/>
      <c r="N97" s="77"/>
      <c r="V97" s="77"/>
      <c r="W97" s="77"/>
      <c r="AE97" s="77"/>
      <c r="AF97" s="77"/>
      <c r="AN97" s="77"/>
      <c r="AO97" s="77"/>
      <c r="AW97" s="77"/>
      <c r="AX97" s="77"/>
      <c r="BF97" s="77"/>
      <c r="BG97" s="77"/>
    </row>
    <row r="98" spans="1:61">
      <c r="A98" s="77">
        <v>2014</v>
      </c>
      <c r="B98" s="77" t="s">
        <v>1785</v>
      </c>
      <c r="C98" s="77" t="s">
        <v>3031</v>
      </c>
      <c r="D98" s="77"/>
      <c r="E98" s="77"/>
      <c r="F98" s="77">
        <f t="shared" si="10"/>
        <v>27</v>
      </c>
      <c r="G98" s="77">
        <v>27</v>
      </c>
      <c r="H98" s="77"/>
      <c r="I98" s="78"/>
      <c r="J98" s="77"/>
      <c r="M98" s="77"/>
      <c r="N98" s="77"/>
      <c r="V98" s="77"/>
      <c r="W98" s="77"/>
      <c r="AE98" s="77"/>
      <c r="AF98" s="77"/>
      <c r="AN98" s="77"/>
      <c r="AO98" s="77"/>
      <c r="AW98" s="77"/>
      <c r="AX98" s="77"/>
      <c r="BF98" s="77"/>
      <c r="BG98" s="77"/>
    </row>
    <row r="99" spans="1:61">
      <c r="A99" s="77">
        <v>2014</v>
      </c>
      <c r="B99" s="77" t="s">
        <v>3051</v>
      </c>
      <c r="C99" s="77"/>
      <c r="D99" s="77"/>
      <c r="E99" s="77"/>
      <c r="F99" s="77">
        <f t="shared" si="10"/>
        <v>25</v>
      </c>
      <c r="G99" s="77">
        <v>15</v>
      </c>
      <c r="H99" s="77">
        <v>10</v>
      </c>
      <c r="I99" s="78"/>
      <c r="J99" s="77"/>
      <c r="M99" s="77"/>
      <c r="N99" s="77"/>
      <c r="V99" s="77"/>
      <c r="W99" s="77"/>
      <c r="AE99" s="77"/>
      <c r="AF99" s="77"/>
      <c r="AN99" s="77"/>
      <c r="AO99" s="77"/>
      <c r="AW99" s="77"/>
      <c r="AX99" s="77"/>
      <c r="BF99" s="77"/>
      <c r="BG99" s="77"/>
      <c r="BI99" s="81"/>
    </row>
    <row r="100" spans="1:61">
      <c r="A100" s="77">
        <v>2014</v>
      </c>
      <c r="B100" s="77" t="s">
        <v>3052</v>
      </c>
      <c r="C100" s="77" t="s">
        <v>600</v>
      </c>
      <c r="D100" s="77"/>
      <c r="E100" s="77"/>
      <c r="F100" s="77">
        <f t="shared" si="10"/>
        <v>23</v>
      </c>
      <c r="G100" s="77">
        <v>18</v>
      </c>
      <c r="H100" s="77">
        <v>5</v>
      </c>
      <c r="I100" s="78"/>
      <c r="J100" s="77"/>
      <c r="M100" s="77"/>
      <c r="N100" s="77"/>
      <c r="V100" s="77"/>
      <c r="W100" s="77"/>
      <c r="AE100" s="77"/>
      <c r="AF100" s="77"/>
      <c r="AN100" s="77"/>
      <c r="AO100" s="77"/>
      <c r="AW100" s="77"/>
      <c r="AX100" s="77"/>
      <c r="BF100" s="77"/>
      <c r="BG100" s="77"/>
    </row>
    <row r="101" spans="1:61">
      <c r="A101" s="77">
        <v>2014</v>
      </c>
      <c r="B101" s="77" t="s">
        <v>3053</v>
      </c>
      <c r="C101" s="77" t="s">
        <v>3054</v>
      </c>
      <c r="D101" s="77"/>
      <c r="E101" s="77"/>
      <c r="F101" s="77">
        <f t="shared" si="10"/>
        <v>15</v>
      </c>
      <c r="G101" s="77">
        <v>15</v>
      </c>
      <c r="H101" s="77"/>
      <c r="I101" s="78"/>
      <c r="M101" s="77"/>
      <c r="N101" s="77"/>
      <c r="V101" s="77"/>
      <c r="W101" s="77"/>
      <c r="AE101" s="77"/>
      <c r="AF101" s="77"/>
      <c r="AN101" s="77"/>
      <c r="AO101" s="77"/>
      <c r="AW101" s="77"/>
      <c r="AX101" s="77"/>
      <c r="BF101" s="77"/>
      <c r="BG101" s="77"/>
    </row>
    <row r="102" spans="1:61">
      <c r="A102" s="77">
        <v>2014</v>
      </c>
      <c r="B102" s="77" t="s">
        <v>466</v>
      </c>
      <c r="C102" s="77"/>
      <c r="D102" s="77"/>
      <c r="E102" s="77"/>
      <c r="F102" s="77">
        <f t="shared" si="10"/>
        <v>28</v>
      </c>
      <c r="G102" s="77">
        <v>14</v>
      </c>
      <c r="H102" s="77">
        <v>14</v>
      </c>
      <c r="I102" s="78"/>
      <c r="M102" s="77"/>
      <c r="N102" s="77"/>
      <c r="V102" s="77"/>
      <c r="W102" s="77"/>
      <c r="AE102" s="77"/>
      <c r="AF102" s="77"/>
      <c r="AN102" s="77"/>
      <c r="AO102" s="77"/>
      <c r="AW102" s="77"/>
      <c r="AX102" s="77"/>
      <c r="BF102" s="77"/>
      <c r="BG102" s="77"/>
    </row>
    <row r="103" spans="1:61">
      <c r="A103" s="67">
        <v>2014</v>
      </c>
      <c r="B103" s="67" t="s">
        <v>2604</v>
      </c>
      <c r="C103" s="67" t="s">
        <v>3055</v>
      </c>
      <c r="D103" s="67" t="s">
        <v>914</v>
      </c>
      <c r="E103" s="67"/>
      <c r="F103" s="67">
        <f t="shared" si="10"/>
        <v>24</v>
      </c>
      <c r="G103" s="67">
        <v>24</v>
      </c>
      <c r="H103" s="67"/>
      <c r="I103" s="79"/>
      <c r="M103" s="67"/>
      <c r="N103" s="67"/>
      <c r="V103" s="67"/>
      <c r="W103" s="67"/>
      <c r="AE103" s="67"/>
      <c r="AF103" s="67"/>
      <c r="AN103" s="67"/>
      <c r="AO103" s="67"/>
      <c r="AW103" s="67"/>
      <c r="AX103" s="67"/>
      <c r="BF103" s="67"/>
      <c r="BG103" s="67"/>
    </row>
    <row r="104" spans="1:61" ht="17" thickBot="1">
      <c r="A104" s="77">
        <v>2014</v>
      </c>
      <c r="B104" s="77" t="s">
        <v>2519</v>
      </c>
      <c r="C104" s="77"/>
      <c r="D104" s="77"/>
      <c r="E104" s="77"/>
      <c r="F104" s="82">
        <f t="shared" si="10"/>
        <v>74186</v>
      </c>
      <c r="G104" s="82">
        <v>38221</v>
      </c>
      <c r="H104" s="82">
        <v>35965</v>
      </c>
      <c r="I104" s="78"/>
      <c r="M104" s="77"/>
      <c r="N104" s="77"/>
      <c r="V104" s="77"/>
      <c r="W104" s="77"/>
      <c r="AE104" s="77"/>
      <c r="AF104" s="77"/>
      <c r="AN104" s="77"/>
      <c r="AO104" s="77"/>
      <c r="AW104" s="77"/>
      <c r="AX104" s="77"/>
      <c r="BF104" s="77"/>
      <c r="BG104" s="77"/>
    </row>
    <row r="105" spans="1:61" ht="17" thickTop="1">
      <c r="F105" s="52">
        <f t="shared" si="10"/>
        <v>92632</v>
      </c>
      <c r="G105" s="52">
        <f>SUM(G2:G104)</f>
        <v>48692</v>
      </c>
      <c r="H105" s="52">
        <f>SUM(H2:H104)</f>
        <v>43940</v>
      </c>
      <c r="I105" s="80"/>
    </row>
    <row r="106" spans="1:61">
      <c r="F106" s="52"/>
      <c r="G106" s="71">
        <f>G105/F105*100</f>
        <v>52.564988340962081</v>
      </c>
      <c r="H106" s="71">
        <f>H105/F105*100</f>
        <v>47.435011659037912</v>
      </c>
      <c r="I106" s="80"/>
    </row>
    <row r="107" spans="1:61" ht="17" customHeight="1">
      <c r="F107" s="52"/>
      <c r="G107" s="52" t="s">
        <v>3056</v>
      </c>
      <c r="H107" s="52" t="s">
        <v>3057</v>
      </c>
      <c r="I107" s="80"/>
    </row>
    <row r="116" spans="2:59">
      <c r="F116" s="110"/>
      <c r="G116" s="110"/>
      <c r="H116" s="110"/>
      <c r="I116" s="64"/>
      <c r="J116" s="110"/>
      <c r="K116" s="110"/>
      <c r="L116" s="110"/>
      <c r="O116" s="110"/>
    </row>
    <row r="117" spans="2:59">
      <c r="B117" s="110"/>
      <c r="C117" s="110"/>
      <c r="D117" s="110"/>
      <c r="E117" s="110"/>
      <c r="M117" s="110"/>
      <c r="N117" s="110"/>
      <c r="V117" s="110"/>
      <c r="W117" s="110"/>
      <c r="AE117" s="110"/>
      <c r="AF117" s="110"/>
      <c r="AN117" s="110"/>
      <c r="AO117" s="110"/>
      <c r="AW117" s="110"/>
      <c r="AX117" s="110"/>
      <c r="BF117" s="110"/>
      <c r="BG117" s="110"/>
    </row>
    <row r="118" spans="2:59">
      <c r="B118" s="110"/>
      <c r="C118" s="110"/>
      <c r="D118" s="110"/>
      <c r="E118" s="110"/>
      <c r="M118" s="110"/>
      <c r="N118" s="110"/>
      <c r="V118" s="110"/>
      <c r="W118" s="110"/>
      <c r="AE118" s="110"/>
      <c r="AF118" s="110"/>
      <c r="AN118" s="110"/>
      <c r="AO118" s="110"/>
      <c r="AW118" s="110"/>
      <c r="AX118" s="110"/>
      <c r="BF118" s="110"/>
      <c r="BG118" s="1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4B06-E504-4F42-AA13-DD12EE8E54A7}">
  <dimension ref="A1:BO115"/>
  <sheetViews>
    <sheetView zoomScale="61" workbookViewId="0">
      <selection activeCell="C1" sqref="C1:E1"/>
    </sheetView>
  </sheetViews>
  <sheetFormatPr baseColWidth="10" defaultColWidth="9.1640625" defaultRowHeight="16"/>
  <cols>
    <col min="1" max="1" width="10.33203125" style="84" customWidth="1"/>
    <col min="2" max="5" width="20.5" style="84" customWidth="1"/>
    <col min="6" max="6" width="9.6640625" style="84" customWidth="1"/>
    <col min="7" max="7" width="13.5" style="84" customWidth="1"/>
    <col min="8" max="8" width="13.83203125" style="84" bestFit="1" customWidth="1"/>
    <col min="9" max="9" width="13.1640625" style="88" customWidth="1"/>
    <col min="10" max="10" width="12.33203125" style="84" customWidth="1"/>
    <col min="11" max="14" width="19" style="84" customWidth="1"/>
    <col min="15" max="15" width="9.1640625" style="84"/>
    <col min="16" max="16" width="13.33203125" style="84" customWidth="1"/>
    <col min="17" max="17" width="14.33203125" style="84" customWidth="1"/>
    <col min="18" max="18" width="14.33203125" style="88" customWidth="1"/>
    <col min="19" max="19" width="11.33203125" style="84" customWidth="1"/>
    <col min="20" max="23" width="22.33203125" style="84" customWidth="1"/>
    <col min="24" max="24" width="9.1640625" style="84"/>
    <col min="25" max="25" width="12.6640625" style="84" customWidth="1"/>
    <col min="26" max="26" width="14.1640625" style="84" customWidth="1"/>
    <col min="27" max="27" width="14.1640625" style="88" customWidth="1"/>
    <col min="28" max="28" width="13" style="84" customWidth="1"/>
    <col min="29" max="32" width="22.83203125" style="84" customWidth="1"/>
    <col min="33" max="33" width="9.1640625" style="84"/>
    <col min="34" max="34" width="13.5" style="84" customWidth="1"/>
    <col min="35" max="35" width="13.83203125" style="84" bestFit="1" customWidth="1"/>
    <col min="36" max="36" width="12.5" style="88" customWidth="1"/>
    <col min="37" max="37" width="11.6640625" style="84" customWidth="1"/>
    <col min="38" max="38" width="17.1640625" style="84" customWidth="1"/>
    <col min="39" max="41" width="20.83203125" style="84" customWidth="1"/>
    <col min="42" max="42" width="9.1640625" style="84"/>
    <col min="43" max="43" width="15.5" style="84" customWidth="1"/>
    <col min="44" max="44" width="14.33203125" style="84" customWidth="1"/>
    <col min="45" max="45" width="14.33203125" style="88" customWidth="1"/>
    <col min="46" max="46" width="12.1640625" style="84" customWidth="1"/>
    <col min="47" max="50" width="21.5" style="84" customWidth="1"/>
    <col min="51" max="51" width="7.5" style="84" customWidth="1"/>
    <col min="52" max="52" width="13.6640625" style="84" customWidth="1"/>
    <col min="53" max="53" width="15.33203125" style="84" customWidth="1"/>
    <col min="54" max="54" width="15.33203125" style="88" customWidth="1"/>
    <col min="55" max="55" width="11.1640625" style="2" customWidth="1"/>
    <col min="56" max="56" width="12.5" style="2" bestFit="1" customWidth="1"/>
    <col min="57" max="59" width="11.83203125" style="2" customWidth="1"/>
    <col min="60" max="60" width="9.1640625" style="2"/>
    <col min="61" max="61" width="11.6640625" style="2" bestFit="1" customWidth="1"/>
    <col min="62" max="62" width="16.5" style="2" customWidth="1"/>
    <col min="63" max="16384" width="9.1640625" style="84"/>
  </cols>
  <sheetData>
    <row r="1" spans="1:62" s="45" customFormat="1" ht="32">
      <c r="A1" s="58" t="s">
        <v>21</v>
      </c>
      <c r="B1" s="58" t="s">
        <v>22</v>
      </c>
      <c r="C1" s="58" t="s">
        <v>23</v>
      </c>
      <c r="D1" s="58" t="s">
        <v>912</v>
      </c>
      <c r="E1" s="58" t="s">
        <v>913</v>
      </c>
      <c r="F1" s="58" t="s">
        <v>24</v>
      </c>
      <c r="G1" s="58" t="s">
        <v>25</v>
      </c>
      <c r="H1" s="58" t="s">
        <v>26</v>
      </c>
      <c r="I1" s="47"/>
      <c r="J1" s="41" t="s">
        <v>21</v>
      </c>
      <c r="K1" s="41" t="s">
        <v>22</v>
      </c>
      <c r="L1" s="41" t="s">
        <v>23</v>
      </c>
      <c r="M1" s="41" t="s">
        <v>912</v>
      </c>
      <c r="N1" s="41" t="s">
        <v>913</v>
      </c>
      <c r="O1" s="41" t="s">
        <v>24</v>
      </c>
      <c r="P1" s="41" t="s">
        <v>25</v>
      </c>
      <c r="Q1" s="41" t="s">
        <v>26</v>
      </c>
      <c r="R1" s="47"/>
      <c r="S1" s="73" t="s">
        <v>21</v>
      </c>
      <c r="T1" s="73" t="s">
        <v>22</v>
      </c>
      <c r="U1" s="43" t="s">
        <v>23</v>
      </c>
      <c r="V1" s="43" t="s">
        <v>912</v>
      </c>
      <c r="W1" s="43" t="s">
        <v>913</v>
      </c>
      <c r="X1" s="73" t="s">
        <v>24</v>
      </c>
      <c r="Y1" s="73" t="s">
        <v>25</v>
      </c>
      <c r="Z1" s="73" t="s">
        <v>26</v>
      </c>
      <c r="AA1" s="47"/>
      <c r="AB1" s="40" t="s">
        <v>21</v>
      </c>
      <c r="AC1" s="40" t="s">
        <v>22</v>
      </c>
      <c r="AD1" s="40" t="s">
        <v>23</v>
      </c>
      <c r="AE1" s="40" t="s">
        <v>912</v>
      </c>
      <c r="AF1" s="40" t="s">
        <v>913</v>
      </c>
      <c r="AG1" s="40" t="s">
        <v>24</v>
      </c>
      <c r="AH1" s="40" t="s">
        <v>25</v>
      </c>
      <c r="AI1" s="40" t="s">
        <v>26</v>
      </c>
      <c r="AJ1" s="47"/>
      <c r="AK1" s="42" t="s">
        <v>21</v>
      </c>
      <c r="AL1" s="42" t="s">
        <v>22</v>
      </c>
      <c r="AM1" s="42" t="s">
        <v>23</v>
      </c>
      <c r="AN1" s="42" t="s">
        <v>912</v>
      </c>
      <c r="AO1" s="42" t="s">
        <v>913</v>
      </c>
      <c r="AP1" s="42" t="s">
        <v>24</v>
      </c>
      <c r="AQ1" s="42" t="s">
        <v>25</v>
      </c>
      <c r="AR1" s="42" t="s">
        <v>26</v>
      </c>
      <c r="AS1" s="47"/>
      <c r="AT1" s="60" t="s">
        <v>21</v>
      </c>
      <c r="AU1" s="60" t="s">
        <v>22</v>
      </c>
      <c r="AV1" s="44" t="s">
        <v>23</v>
      </c>
      <c r="AW1" s="44" t="s">
        <v>912</v>
      </c>
      <c r="AX1" s="44" t="s">
        <v>913</v>
      </c>
      <c r="AY1" s="60" t="s">
        <v>24</v>
      </c>
      <c r="AZ1" s="60" t="s">
        <v>25</v>
      </c>
      <c r="BA1" s="60" t="s">
        <v>26</v>
      </c>
      <c r="BB1" s="51"/>
      <c r="BC1" s="62" t="s">
        <v>21</v>
      </c>
      <c r="BD1" s="62" t="s">
        <v>22</v>
      </c>
      <c r="BE1" s="83" t="s">
        <v>23</v>
      </c>
      <c r="BF1" s="83" t="s">
        <v>912</v>
      </c>
      <c r="BG1" s="83" t="s">
        <v>913</v>
      </c>
      <c r="BH1" s="62" t="s">
        <v>24</v>
      </c>
      <c r="BI1" s="62" t="s">
        <v>25</v>
      </c>
      <c r="BJ1" s="62" t="s">
        <v>26</v>
      </c>
    </row>
    <row r="2" spans="1:62" ht="17">
      <c r="A2" s="90">
        <v>2014</v>
      </c>
      <c r="B2" s="90" t="s">
        <v>3058</v>
      </c>
      <c r="C2" s="90"/>
      <c r="D2" s="90"/>
      <c r="E2" s="90"/>
      <c r="F2" s="90">
        <v>29</v>
      </c>
      <c r="G2" s="90">
        <v>8</v>
      </c>
      <c r="H2" s="90">
        <v>21</v>
      </c>
      <c r="J2" s="90">
        <v>2015</v>
      </c>
      <c r="K2" s="90" t="s">
        <v>3059</v>
      </c>
      <c r="L2" s="90" t="s">
        <v>3060</v>
      </c>
      <c r="M2" s="90"/>
      <c r="N2" s="90"/>
      <c r="O2" s="90">
        <v>8</v>
      </c>
      <c r="P2" s="90">
        <v>8</v>
      </c>
      <c r="Q2" s="90"/>
      <c r="S2" s="90">
        <v>2016</v>
      </c>
      <c r="T2" s="90" t="s">
        <v>3061</v>
      </c>
      <c r="U2" s="90"/>
      <c r="V2" s="90"/>
      <c r="W2" s="90"/>
      <c r="X2" s="90">
        <f>SUM(Y2:Z2)</f>
        <v>10</v>
      </c>
      <c r="Y2" s="90">
        <v>8</v>
      </c>
      <c r="Z2" s="90">
        <v>2</v>
      </c>
      <c r="AB2" s="90">
        <v>2017</v>
      </c>
      <c r="AC2" s="90" t="s">
        <v>3062</v>
      </c>
      <c r="AD2" s="90"/>
      <c r="AE2" s="90"/>
      <c r="AF2" s="90"/>
      <c r="AG2" s="90">
        <f>SUM(AH2:AI2)</f>
        <v>4</v>
      </c>
      <c r="AH2" s="90">
        <v>2</v>
      </c>
      <c r="AI2" s="90">
        <v>2</v>
      </c>
      <c r="AK2" s="90">
        <v>2018</v>
      </c>
      <c r="AL2" s="90" t="s">
        <v>3063</v>
      </c>
      <c r="AM2" s="90"/>
      <c r="AN2" s="90"/>
      <c r="AO2" s="90"/>
      <c r="AP2" s="90">
        <f>SUM(AQ2:AR2)</f>
        <v>14</v>
      </c>
      <c r="AQ2" s="90">
        <v>9</v>
      </c>
      <c r="AR2" s="90">
        <v>5</v>
      </c>
      <c r="AT2" s="90">
        <v>2019</v>
      </c>
      <c r="AU2" s="90" t="s">
        <v>3064</v>
      </c>
      <c r="AV2" s="90" t="s">
        <v>3065</v>
      </c>
      <c r="AW2" s="90"/>
      <c r="AX2" s="70" t="s">
        <v>914</v>
      </c>
      <c r="AY2" s="90">
        <f>SUM(AZ2:BA2)</f>
        <v>10</v>
      </c>
      <c r="AZ2" s="90"/>
      <c r="BA2" s="90">
        <v>10</v>
      </c>
      <c r="BC2" s="55">
        <v>2020</v>
      </c>
      <c r="BD2" s="55" t="s">
        <v>3066</v>
      </c>
      <c r="BE2" s="55"/>
      <c r="BF2" s="55"/>
      <c r="BG2" s="55"/>
      <c r="BH2" s="55">
        <f>SUM(BI2:BJ2)</f>
        <v>12</v>
      </c>
      <c r="BI2" s="55">
        <v>6</v>
      </c>
      <c r="BJ2" s="55">
        <v>6</v>
      </c>
    </row>
    <row r="3" spans="1:62" ht="17">
      <c r="A3" s="90">
        <v>2014</v>
      </c>
      <c r="B3" s="90" t="s">
        <v>3067</v>
      </c>
      <c r="C3" s="90"/>
      <c r="D3" s="90"/>
      <c r="E3" s="90"/>
      <c r="F3" s="90">
        <v>16</v>
      </c>
      <c r="G3" s="90">
        <v>10</v>
      </c>
      <c r="H3" s="90">
        <v>6</v>
      </c>
      <c r="J3" s="90">
        <v>2015</v>
      </c>
      <c r="K3" s="90" t="s">
        <v>2864</v>
      </c>
      <c r="L3" s="90"/>
      <c r="M3" s="90"/>
      <c r="N3" s="90"/>
      <c r="O3" s="90">
        <v>125</v>
      </c>
      <c r="P3" s="90">
        <v>84</v>
      </c>
      <c r="Q3" s="90">
        <v>41</v>
      </c>
      <c r="S3" s="70">
        <v>2016</v>
      </c>
      <c r="T3" s="70" t="s">
        <v>3068</v>
      </c>
      <c r="U3" s="70" t="s">
        <v>3069</v>
      </c>
      <c r="V3" s="70" t="s">
        <v>914</v>
      </c>
      <c r="W3" s="70"/>
      <c r="X3" s="70">
        <v>38</v>
      </c>
      <c r="Y3" s="70">
        <v>38</v>
      </c>
      <c r="Z3" s="70"/>
      <c r="AA3" s="50"/>
      <c r="AB3" s="90">
        <v>2017</v>
      </c>
      <c r="AC3" s="90" t="s">
        <v>3070</v>
      </c>
      <c r="AD3" s="90"/>
      <c r="AE3" s="90"/>
      <c r="AF3" s="90"/>
      <c r="AG3" s="90">
        <f t="shared" ref="AG3:AG56" si="0">SUM(AH3:AI3)</f>
        <v>18</v>
      </c>
      <c r="AH3" s="90">
        <v>16</v>
      </c>
      <c r="AI3" s="90">
        <v>2</v>
      </c>
      <c r="AK3" s="90">
        <v>2018</v>
      </c>
      <c r="AL3" s="90" t="s">
        <v>3071</v>
      </c>
      <c r="AM3" s="90"/>
      <c r="AN3" s="90"/>
      <c r="AO3" s="90"/>
      <c r="AP3" s="90">
        <f t="shared" ref="AP3:AP66" si="1">SUM(AQ3:AR3)</f>
        <v>30</v>
      </c>
      <c r="AQ3" s="90">
        <v>16</v>
      </c>
      <c r="AR3" s="90">
        <v>14</v>
      </c>
      <c r="AT3" s="90">
        <v>2019</v>
      </c>
      <c r="AU3" s="90" t="s">
        <v>3072</v>
      </c>
      <c r="AV3" s="90" t="s">
        <v>3073</v>
      </c>
      <c r="AW3" s="90"/>
      <c r="AX3" s="90"/>
      <c r="AY3" s="90">
        <f t="shared" ref="AY3:AY66" si="2">SUM(AZ3:BA3)</f>
        <v>9</v>
      </c>
      <c r="AZ3" s="90">
        <v>9</v>
      </c>
      <c r="BA3" s="90"/>
      <c r="BC3" s="55">
        <v>2020</v>
      </c>
      <c r="BD3" s="55" t="s">
        <v>3074</v>
      </c>
      <c r="BE3" s="55"/>
      <c r="BF3" s="55"/>
      <c r="BG3" s="55"/>
      <c r="BH3" s="55">
        <f t="shared" ref="BH3:BH66" si="3">SUM(BI3:BJ3)</f>
        <v>10</v>
      </c>
      <c r="BI3" s="55">
        <v>2</v>
      </c>
      <c r="BJ3" s="55">
        <v>8</v>
      </c>
    </row>
    <row r="4" spans="1:62" ht="17">
      <c r="A4" s="90">
        <v>2014</v>
      </c>
      <c r="B4" s="90" t="s">
        <v>3075</v>
      </c>
      <c r="C4" s="90" t="s">
        <v>3076</v>
      </c>
      <c r="D4" s="90"/>
      <c r="E4" s="90"/>
      <c r="F4" s="90">
        <v>10</v>
      </c>
      <c r="G4" s="90">
        <v>10</v>
      </c>
      <c r="H4" s="90"/>
      <c r="J4" s="70">
        <v>2015</v>
      </c>
      <c r="K4" s="70" t="s">
        <v>3077</v>
      </c>
      <c r="L4" s="70" t="s">
        <v>3078</v>
      </c>
      <c r="M4" s="70" t="s">
        <v>914</v>
      </c>
      <c r="N4" s="70"/>
      <c r="O4" s="70">
        <v>12</v>
      </c>
      <c r="P4" s="70">
        <v>12</v>
      </c>
      <c r="Q4" s="70"/>
      <c r="R4" s="50"/>
      <c r="S4" s="70">
        <v>2016</v>
      </c>
      <c r="T4" s="70" t="s">
        <v>636</v>
      </c>
      <c r="U4" s="70" t="s">
        <v>3079</v>
      </c>
      <c r="V4" s="70" t="s">
        <v>914</v>
      </c>
      <c r="W4" s="70"/>
      <c r="X4" s="70">
        <v>14</v>
      </c>
      <c r="Y4" s="70">
        <v>14</v>
      </c>
      <c r="Z4" s="70"/>
      <c r="AA4" s="50"/>
      <c r="AB4" s="90">
        <v>2017</v>
      </c>
      <c r="AC4" s="90" t="s">
        <v>3080</v>
      </c>
      <c r="AD4" s="90"/>
      <c r="AE4" s="90"/>
      <c r="AF4" s="90"/>
      <c r="AG4" s="90">
        <f t="shared" si="0"/>
        <v>12</v>
      </c>
      <c r="AH4" s="90">
        <v>5</v>
      </c>
      <c r="AI4" s="90">
        <v>7</v>
      </c>
      <c r="AK4" s="90">
        <v>2018</v>
      </c>
      <c r="AL4" s="90" t="s">
        <v>3081</v>
      </c>
      <c r="AM4" s="90"/>
      <c r="AN4" s="90"/>
      <c r="AO4" s="90"/>
      <c r="AP4" s="90">
        <f t="shared" si="1"/>
        <v>79</v>
      </c>
      <c r="AQ4" s="90">
        <v>40</v>
      </c>
      <c r="AR4" s="90">
        <v>39</v>
      </c>
      <c r="AT4" s="70">
        <v>2019</v>
      </c>
      <c r="AU4" s="70" t="s">
        <v>3082</v>
      </c>
      <c r="AV4" s="70" t="s">
        <v>3083</v>
      </c>
      <c r="AW4" s="70" t="s">
        <v>914</v>
      </c>
      <c r="AX4" s="70"/>
      <c r="AY4" s="70">
        <f t="shared" si="2"/>
        <v>14</v>
      </c>
      <c r="AZ4" s="70">
        <v>14</v>
      </c>
      <c r="BA4" s="70"/>
      <c r="BB4" s="50"/>
      <c r="BC4" s="55">
        <v>2020</v>
      </c>
      <c r="BD4" s="55" t="s">
        <v>3084</v>
      </c>
      <c r="BE4" s="55"/>
      <c r="BF4" s="70" t="s">
        <v>914</v>
      </c>
      <c r="BG4" s="55"/>
      <c r="BH4" s="55">
        <f t="shared" si="3"/>
        <v>13</v>
      </c>
      <c r="BI4" s="55">
        <v>13</v>
      </c>
      <c r="BJ4" s="55"/>
    </row>
    <row r="5" spans="1:62" ht="17">
      <c r="A5" s="90">
        <v>2014</v>
      </c>
      <c r="B5" s="90" t="s">
        <v>3085</v>
      </c>
      <c r="C5" s="90" t="s">
        <v>3086</v>
      </c>
      <c r="D5" s="90"/>
      <c r="E5" s="90"/>
      <c r="F5" s="90">
        <v>8</v>
      </c>
      <c r="G5" s="90">
        <v>8</v>
      </c>
      <c r="H5" s="90"/>
      <c r="J5" s="90">
        <v>2015</v>
      </c>
      <c r="K5" s="90" t="s">
        <v>3087</v>
      </c>
      <c r="L5" s="90"/>
      <c r="M5" s="90"/>
      <c r="N5" s="90"/>
      <c r="O5" s="90">
        <v>16</v>
      </c>
      <c r="P5" s="90">
        <v>12</v>
      </c>
      <c r="Q5" s="90">
        <v>4</v>
      </c>
      <c r="S5" s="90">
        <v>2016</v>
      </c>
      <c r="T5" s="90" t="s">
        <v>3088</v>
      </c>
      <c r="U5" s="90" t="s">
        <v>3089</v>
      </c>
      <c r="V5" s="90"/>
      <c r="W5" s="70" t="s">
        <v>914</v>
      </c>
      <c r="X5" s="90">
        <v>21</v>
      </c>
      <c r="Y5" s="90"/>
      <c r="Z5" s="90">
        <v>21</v>
      </c>
      <c r="AB5" s="90">
        <v>2017</v>
      </c>
      <c r="AC5" s="90" t="s">
        <v>3090</v>
      </c>
      <c r="AD5" s="90"/>
      <c r="AE5" s="90"/>
      <c r="AF5" s="90"/>
      <c r="AG5" s="90">
        <f t="shared" si="0"/>
        <v>63</v>
      </c>
      <c r="AH5" s="90">
        <v>22</v>
      </c>
      <c r="AI5" s="90">
        <v>41</v>
      </c>
      <c r="AK5" s="90">
        <v>2018</v>
      </c>
      <c r="AL5" s="90" t="s">
        <v>3091</v>
      </c>
      <c r="AM5" s="90"/>
      <c r="AN5" s="90"/>
      <c r="AO5" s="90"/>
      <c r="AP5" s="90">
        <f t="shared" si="1"/>
        <v>10</v>
      </c>
      <c r="AQ5" s="90">
        <v>8</v>
      </c>
      <c r="AR5" s="90">
        <v>2</v>
      </c>
      <c r="AT5" s="90">
        <v>2019</v>
      </c>
      <c r="AU5" s="90" t="s">
        <v>3092</v>
      </c>
      <c r="AV5" s="90"/>
      <c r="AW5" s="90"/>
      <c r="AX5" s="90"/>
      <c r="AY5" s="90">
        <f t="shared" si="2"/>
        <v>10</v>
      </c>
      <c r="AZ5" s="90">
        <v>8</v>
      </c>
      <c r="BA5" s="90">
        <v>2</v>
      </c>
      <c r="BC5" s="55">
        <v>2020</v>
      </c>
      <c r="BD5" s="55" t="s">
        <v>3093</v>
      </c>
      <c r="BE5" s="55"/>
      <c r="BF5" s="55"/>
      <c r="BG5" s="55"/>
      <c r="BH5" s="55">
        <f t="shared" si="3"/>
        <v>16</v>
      </c>
      <c r="BI5" s="55">
        <v>8</v>
      </c>
      <c r="BJ5" s="55">
        <v>8</v>
      </c>
    </row>
    <row r="6" spans="1:62" ht="17">
      <c r="A6" s="90">
        <v>2014</v>
      </c>
      <c r="B6" s="90" t="s">
        <v>3094</v>
      </c>
      <c r="C6" s="90" t="s">
        <v>3095</v>
      </c>
      <c r="D6" s="90"/>
      <c r="E6" s="90"/>
      <c r="F6" s="90">
        <v>12</v>
      </c>
      <c r="G6" s="90">
        <v>12</v>
      </c>
      <c r="H6" s="90"/>
      <c r="J6" s="90">
        <v>2015</v>
      </c>
      <c r="K6" s="90" t="s">
        <v>3096</v>
      </c>
      <c r="L6" s="90"/>
      <c r="M6" s="90"/>
      <c r="N6" s="90"/>
      <c r="O6" s="90">
        <v>10</v>
      </c>
      <c r="P6" s="90">
        <v>9</v>
      </c>
      <c r="Q6" s="90">
        <v>1</v>
      </c>
      <c r="S6" s="90">
        <v>2016</v>
      </c>
      <c r="T6" s="90" t="s">
        <v>98</v>
      </c>
      <c r="U6" s="90"/>
      <c r="V6" s="90"/>
      <c r="W6" s="90"/>
      <c r="X6" s="90">
        <v>12</v>
      </c>
      <c r="Y6" s="90">
        <v>11</v>
      </c>
      <c r="Z6" s="90">
        <v>1</v>
      </c>
      <c r="AB6" s="90">
        <v>2017</v>
      </c>
      <c r="AC6" s="90" t="s">
        <v>3097</v>
      </c>
      <c r="AD6" s="90" t="s">
        <v>1251</v>
      </c>
      <c r="AE6" s="90"/>
      <c r="AF6" s="90"/>
      <c r="AG6" s="90">
        <f t="shared" si="0"/>
        <v>13</v>
      </c>
      <c r="AH6" s="90">
        <v>13</v>
      </c>
      <c r="AI6" s="90"/>
      <c r="AK6" s="90">
        <v>2018</v>
      </c>
      <c r="AL6" s="90" t="s">
        <v>3098</v>
      </c>
      <c r="AM6" s="90" t="s">
        <v>3099</v>
      </c>
      <c r="AN6" s="90"/>
      <c r="AO6" s="90"/>
      <c r="AP6" s="90">
        <f t="shared" si="1"/>
        <v>16</v>
      </c>
      <c r="AQ6" s="90">
        <v>16</v>
      </c>
      <c r="AR6" s="90"/>
      <c r="AT6" s="90">
        <v>2019</v>
      </c>
      <c r="AU6" s="90" t="s">
        <v>3100</v>
      </c>
      <c r="AV6" s="90"/>
      <c r="AW6" s="90"/>
      <c r="AX6" s="90"/>
      <c r="AY6" s="90">
        <f t="shared" si="2"/>
        <v>51</v>
      </c>
      <c r="AZ6" s="90">
        <v>33</v>
      </c>
      <c r="BA6" s="90">
        <v>18</v>
      </c>
      <c r="BC6" s="55">
        <v>2020</v>
      </c>
      <c r="BD6" s="55" t="s">
        <v>3101</v>
      </c>
      <c r="BE6" s="55"/>
      <c r="BF6" s="55"/>
      <c r="BG6" s="55"/>
      <c r="BH6" s="55">
        <f t="shared" si="3"/>
        <v>11</v>
      </c>
      <c r="BI6" s="55">
        <v>6</v>
      </c>
      <c r="BJ6" s="55">
        <v>5</v>
      </c>
    </row>
    <row r="7" spans="1:62" ht="17">
      <c r="A7" s="90">
        <v>2014</v>
      </c>
      <c r="B7" s="90" t="s">
        <v>3102</v>
      </c>
      <c r="C7" s="90"/>
      <c r="D7" s="90"/>
      <c r="E7" s="90"/>
      <c r="F7" s="90">
        <v>12</v>
      </c>
      <c r="G7" s="90">
        <v>10</v>
      </c>
      <c r="H7" s="90">
        <v>2</v>
      </c>
      <c r="J7" s="90">
        <v>2015</v>
      </c>
      <c r="K7" s="90" t="s">
        <v>3103</v>
      </c>
      <c r="L7" s="90" t="s">
        <v>3104</v>
      </c>
      <c r="M7" s="90"/>
      <c r="N7" s="70" t="s">
        <v>914</v>
      </c>
      <c r="O7" s="90">
        <v>21</v>
      </c>
      <c r="P7" s="90"/>
      <c r="Q7" s="90">
        <v>21</v>
      </c>
      <c r="S7" s="90">
        <v>2016</v>
      </c>
      <c r="T7" s="90" t="s">
        <v>2243</v>
      </c>
      <c r="U7" s="90" t="s">
        <v>3105</v>
      </c>
      <c r="V7" s="90"/>
      <c r="W7" s="90"/>
      <c r="X7" s="90">
        <v>13</v>
      </c>
      <c r="Y7" s="90">
        <v>13</v>
      </c>
      <c r="Z7" s="90"/>
      <c r="AB7" s="90">
        <v>2017</v>
      </c>
      <c r="AC7" s="90" t="s">
        <v>3106</v>
      </c>
      <c r="AD7" s="90" t="s">
        <v>2751</v>
      </c>
      <c r="AE7" s="90"/>
      <c r="AF7" s="90"/>
      <c r="AG7" s="90">
        <f t="shared" si="0"/>
        <v>9</v>
      </c>
      <c r="AH7" s="90">
        <v>9</v>
      </c>
      <c r="AI7" s="90"/>
      <c r="AK7" s="90">
        <v>2018</v>
      </c>
      <c r="AL7" s="90" t="s">
        <v>2600</v>
      </c>
      <c r="AM7" s="90"/>
      <c r="AN7" s="90"/>
      <c r="AO7" s="90"/>
      <c r="AP7" s="90">
        <f t="shared" si="1"/>
        <v>49</v>
      </c>
      <c r="AQ7" s="90">
        <v>15</v>
      </c>
      <c r="AR7" s="90">
        <v>34</v>
      </c>
      <c r="AT7" s="90">
        <v>2019</v>
      </c>
      <c r="AU7" s="90" t="s">
        <v>3107</v>
      </c>
      <c r="AV7" s="90"/>
      <c r="AW7" s="90"/>
      <c r="AX7" s="90"/>
      <c r="AY7" s="90">
        <f t="shared" si="2"/>
        <v>15</v>
      </c>
      <c r="AZ7" s="90">
        <v>8</v>
      </c>
      <c r="BA7" s="90">
        <v>7</v>
      </c>
      <c r="BC7" s="55">
        <v>2020</v>
      </c>
      <c r="BD7" s="55" t="s">
        <v>3108</v>
      </c>
      <c r="BE7" s="55"/>
      <c r="BF7" s="55"/>
      <c r="BG7" s="55"/>
      <c r="BH7" s="55">
        <f t="shared" si="3"/>
        <v>9</v>
      </c>
      <c r="BI7" s="55">
        <v>7</v>
      </c>
      <c r="BJ7" s="55">
        <v>2</v>
      </c>
    </row>
    <row r="8" spans="1:62" ht="17">
      <c r="A8" s="90">
        <v>2014</v>
      </c>
      <c r="B8" s="90" t="s">
        <v>3109</v>
      </c>
      <c r="C8" s="90" t="s">
        <v>3110</v>
      </c>
      <c r="D8" s="90"/>
      <c r="E8" s="90"/>
      <c r="F8" s="90">
        <v>99</v>
      </c>
      <c r="G8" s="90">
        <v>99</v>
      </c>
      <c r="H8" s="90"/>
      <c r="J8" s="90">
        <v>2015</v>
      </c>
      <c r="K8" s="90" t="s">
        <v>3111</v>
      </c>
      <c r="L8" s="90"/>
      <c r="M8" s="90"/>
      <c r="N8" s="90"/>
      <c r="O8" s="90">
        <v>98</v>
      </c>
      <c r="P8" s="90">
        <v>53</v>
      </c>
      <c r="Q8" s="90">
        <v>45</v>
      </c>
      <c r="S8" s="90">
        <v>2016</v>
      </c>
      <c r="T8" s="90" t="s">
        <v>3112</v>
      </c>
      <c r="U8" s="90"/>
      <c r="V8" s="90"/>
      <c r="W8" s="90"/>
      <c r="X8" s="90">
        <v>32</v>
      </c>
      <c r="Y8" s="90">
        <v>27</v>
      </c>
      <c r="Z8" s="90">
        <v>5</v>
      </c>
      <c r="AB8" s="90">
        <v>2017</v>
      </c>
      <c r="AC8" s="90" t="s">
        <v>3113</v>
      </c>
      <c r="AD8" s="90" t="s">
        <v>3114</v>
      </c>
      <c r="AE8" s="90"/>
      <c r="AF8" s="90"/>
      <c r="AG8" s="90">
        <f t="shared" si="0"/>
        <v>11</v>
      </c>
      <c r="AH8" s="90"/>
      <c r="AI8" s="90">
        <v>11</v>
      </c>
      <c r="AK8" s="90">
        <v>2018</v>
      </c>
      <c r="AL8" s="90" t="s">
        <v>3115</v>
      </c>
      <c r="AM8" s="90" t="s">
        <v>3116</v>
      </c>
      <c r="AN8" s="90"/>
      <c r="AO8" s="90"/>
      <c r="AP8" s="90">
        <f t="shared" si="1"/>
        <v>16</v>
      </c>
      <c r="AQ8" s="90">
        <v>16</v>
      </c>
      <c r="AR8" s="90"/>
      <c r="AT8" s="90">
        <v>2019</v>
      </c>
      <c r="AU8" s="90" t="s">
        <v>3117</v>
      </c>
      <c r="AV8" s="90"/>
      <c r="AW8" s="90"/>
      <c r="AX8" s="90"/>
      <c r="AY8" s="90">
        <f t="shared" si="2"/>
        <v>61</v>
      </c>
      <c r="AZ8" s="90">
        <v>28</v>
      </c>
      <c r="BA8" s="90">
        <v>33</v>
      </c>
      <c r="BC8" s="55">
        <v>2020</v>
      </c>
      <c r="BD8" s="55" t="s">
        <v>3118</v>
      </c>
      <c r="BE8" s="55"/>
      <c r="BF8" s="70" t="s">
        <v>914</v>
      </c>
      <c r="BG8" s="55"/>
      <c r="BH8" s="55">
        <f t="shared" si="3"/>
        <v>70</v>
      </c>
      <c r="BI8" s="55"/>
      <c r="BJ8" s="55">
        <v>70</v>
      </c>
    </row>
    <row r="9" spans="1:62" ht="17">
      <c r="A9" s="90">
        <v>2014</v>
      </c>
      <c r="B9" s="90" t="s">
        <v>3119</v>
      </c>
      <c r="C9" s="90" t="s">
        <v>3120</v>
      </c>
      <c r="D9" s="90"/>
      <c r="E9" s="90"/>
      <c r="F9" s="90">
        <v>11</v>
      </c>
      <c r="G9" s="90">
        <v>11</v>
      </c>
      <c r="H9" s="90"/>
      <c r="J9" s="70">
        <v>2015</v>
      </c>
      <c r="K9" s="70" t="s">
        <v>3121</v>
      </c>
      <c r="L9" s="70" t="s">
        <v>3122</v>
      </c>
      <c r="M9" s="70" t="s">
        <v>914</v>
      </c>
      <c r="N9" s="70"/>
      <c r="O9" s="70">
        <v>9</v>
      </c>
      <c r="P9" s="70">
        <v>9</v>
      </c>
      <c r="Q9" s="70"/>
      <c r="R9" s="50"/>
      <c r="S9" s="90">
        <v>2016</v>
      </c>
      <c r="T9" s="90" t="s">
        <v>3123</v>
      </c>
      <c r="U9" s="90"/>
      <c r="V9" s="90"/>
      <c r="W9" s="90"/>
      <c r="X9" s="90">
        <v>33</v>
      </c>
      <c r="Y9" s="90">
        <v>12</v>
      </c>
      <c r="Z9" s="90">
        <v>21</v>
      </c>
      <c r="AB9" s="70">
        <v>2017</v>
      </c>
      <c r="AC9" s="70" t="s">
        <v>776</v>
      </c>
      <c r="AD9" s="70" t="s">
        <v>3124</v>
      </c>
      <c r="AE9" s="70" t="s">
        <v>914</v>
      </c>
      <c r="AF9" s="70"/>
      <c r="AG9" s="70">
        <f t="shared" si="0"/>
        <v>10</v>
      </c>
      <c r="AH9" s="70">
        <v>10</v>
      </c>
      <c r="AI9" s="70"/>
      <c r="AJ9" s="50"/>
      <c r="AK9" s="90">
        <v>2018</v>
      </c>
      <c r="AL9" s="90" t="s">
        <v>3125</v>
      </c>
      <c r="AM9" s="90"/>
      <c r="AN9" s="90"/>
      <c r="AO9" s="90"/>
      <c r="AP9" s="90">
        <f t="shared" si="1"/>
        <v>50</v>
      </c>
      <c r="AQ9" s="90">
        <v>31</v>
      </c>
      <c r="AR9" s="90">
        <v>19</v>
      </c>
      <c r="AT9" s="90">
        <v>2019</v>
      </c>
      <c r="AU9" s="90" t="s">
        <v>2513</v>
      </c>
      <c r="AV9" s="90" t="s">
        <v>3126</v>
      </c>
      <c r="AW9" s="90"/>
      <c r="AX9" s="90"/>
      <c r="AY9" s="90">
        <f t="shared" si="2"/>
        <v>16</v>
      </c>
      <c r="AZ9" s="90"/>
      <c r="BA9" s="90">
        <v>16</v>
      </c>
      <c r="BC9" s="55">
        <v>2020</v>
      </c>
      <c r="BD9" s="55" t="s">
        <v>1165</v>
      </c>
      <c r="BE9" s="55"/>
      <c r="BF9" s="55"/>
      <c r="BG9" s="55"/>
      <c r="BH9" s="55">
        <f t="shared" si="3"/>
        <v>10</v>
      </c>
      <c r="BI9" s="55">
        <v>10</v>
      </c>
      <c r="BJ9" s="55"/>
    </row>
    <row r="10" spans="1:62" ht="17">
      <c r="A10" s="90">
        <v>2014</v>
      </c>
      <c r="B10" s="90" t="s">
        <v>3127</v>
      </c>
      <c r="C10" s="90" t="s">
        <v>3128</v>
      </c>
      <c r="D10" s="90"/>
      <c r="E10" s="90"/>
      <c r="F10" s="90">
        <v>18</v>
      </c>
      <c r="G10" s="90">
        <v>18</v>
      </c>
      <c r="H10" s="90"/>
      <c r="J10" s="70">
        <v>2015</v>
      </c>
      <c r="K10" s="70" t="s">
        <v>3129</v>
      </c>
      <c r="L10" s="70" t="s">
        <v>3130</v>
      </c>
      <c r="M10" s="70" t="s">
        <v>914</v>
      </c>
      <c r="N10" s="70"/>
      <c r="O10" s="70">
        <v>16</v>
      </c>
      <c r="P10" s="70">
        <v>16</v>
      </c>
      <c r="Q10" s="70"/>
      <c r="R10" s="50"/>
      <c r="S10" s="90">
        <v>2016</v>
      </c>
      <c r="T10" s="90" t="s">
        <v>3131</v>
      </c>
      <c r="U10" s="90"/>
      <c r="V10" s="90"/>
      <c r="W10" s="90"/>
      <c r="X10" s="90">
        <v>18</v>
      </c>
      <c r="Y10" s="90">
        <v>9</v>
      </c>
      <c r="Z10" s="90">
        <v>9</v>
      </c>
      <c r="AB10" s="70">
        <v>2017</v>
      </c>
      <c r="AC10" s="70" t="s">
        <v>1445</v>
      </c>
      <c r="AD10" s="70" t="s">
        <v>3132</v>
      </c>
      <c r="AE10" s="70" t="s">
        <v>914</v>
      </c>
      <c r="AF10" s="70"/>
      <c r="AG10" s="70">
        <f t="shared" si="0"/>
        <v>12</v>
      </c>
      <c r="AH10" s="70">
        <v>12</v>
      </c>
      <c r="AI10" s="70"/>
      <c r="AJ10" s="50"/>
      <c r="AK10" s="70">
        <v>2018</v>
      </c>
      <c r="AL10" s="70" t="s">
        <v>3133</v>
      </c>
      <c r="AM10" s="70" t="s">
        <v>3134</v>
      </c>
      <c r="AN10" s="70" t="s">
        <v>914</v>
      </c>
      <c r="AO10" s="70"/>
      <c r="AP10" s="70">
        <f t="shared" si="1"/>
        <v>29</v>
      </c>
      <c r="AQ10" s="70">
        <v>29</v>
      </c>
      <c r="AR10" s="70"/>
      <c r="AS10" s="50"/>
      <c r="AT10" s="90">
        <v>2019</v>
      </c>
      <c r="AU10" s="90" t="s">
        <v>3088</v>
      </c>
      <c r="AV10" s="90" t="s">
        <v>3135</v>
      </c>
      <c r="AW10" s="90"/>
      <c r="AX10" s="90"/>
      <c r="AY10" s="90">
        <f t="shared" si="2"/>
        <v>23</v>
      </c>
      <c r="AZ10" s="90">
        <v>23</v>
      </c>
      <c r="BA10" s="90"/>
      <c r="BC10" s="55">
        <v>2020</v>
      </c>
      <c r="BD10" s="55" t="s">
        <v>3136</v>
      </c>
      <c r="BE10" s="55"/>
      <c r="BF10" s="55"/>
      <c r="BG10" s="55"/>
      <c r="BH10" s="55">
        <f t="shared" si="3"/>
        <v>10</v>
      </c>
      <c r="BI10" s="55">
        <v>5</v>
      </c>
      <c r="BJ10" s="55">
        <v>5</v>
      </c>
    </row>
    <row r="11" spans="1:62" ht="17">
      <c r="A11" s="90">
        <v>2014</v>
      </c>
      <c r="B11" s="90" t="s">
        <v>3137</v>
      </c>
      <c r="C11" s="90"/>
      <c r="D11" s="90"/>
      <c r="E11" s="90"/>
      <c r="F11" s="90">
        <v>15</v>
      </c>
      <c r="G11" s="90">
        <v>10</v>
      </c>
      <c r="H11" s="90">
        <v>5</v>
      </c>
      <c r="J11" s="90">
        <v>2015</v>
      </c>
      <c r="K11" s="90" t="s">
        <v>3138</v>
      </c>
      <c r="L11" s="90"/>
      <c r="M11" s="90"/>
      <c r="N11" s="90"/>
      <c r="O11" s="90">
        <v>22</v>
      </c>
      <c r="P11" s="90">
        <v>13</v>
      </c>
      <c r="Q11" s="90">
        <v>9</v>
      </c>
      <c r="S11" s="90">
        <v>2016</v>
      </c>
      <c r="T11" s="90" t="s">
        <v>3139</v>
      </c>
      <c r="U11" s="90"/>
      <c r="V11" s="90"/>
      <c r="W11" s="90"/>
      <c r="X11" s="90">
        <v>9</v>
      </c>
      <c r="Y11" s="90">
        <v>8</v>
      </c>
      <c r="Z11" s="90">
        <v>1</v>
      </c>
      <c r="AB11" s="70">
        <v>2017</v>
      </c>
      <c r="AC11" s="70" t="s">
        <v>1021</v>
      </c>
      <c r="AD11" s="70" t="s">
        <v>3140</v>
      </c>
      <c r="AE11" s="70" t="s">
        <v>914</v>
      </c>
      <c r="AF11" s="70"/>
      <c r="AG11" s="70">
        <f t="shared" si="0"/>
        <v>10</v>
      </c>
      <c r="AH11" s="70">
        <v>10</v>
      </c>
      <c r="AI11" s="70"/>
      <c r="AJ11" s="50"/>
      <c r="AK11" s="90">
        <v>2018</v>
      </c>
      <c r="AL11" s="90" t="s">
        <v>3141</v>
      </c>
      <c r="AM11" s="90" t="s">
        <v>3142</v>
      </c>
      <c r="AN11" s="90"/>
      <c r="AO11" s="90"/>
      <c r="AP11" s="90">
        <f t="shared" si="1"/>
        <v>19</v>
      </c>
      <c r="AQ11" s="90">
        <v>19</v>
      </c>
      <c r="AR11" s="90"/>
      <c r="AT11" s="90">
        <v>2019</v>
      </c>
      <c r="AU11" s="90" t="s">
        <v>3143</v>
      </c>
      <c r="AV11" s="90"/>
      <c r="AW11" s="90"/>
      <c r="AX11" s="90"/>
      <c r="AY11" s="90">
        <f t="shared" si="2"/>
        <v>34</v>
      </c>
      <c r="AZ11" s="90">
        <v>11</v>
      </c>
      <c r="BA11" s="90">
        <v>23</v>
      </c>
      <c r="BC11" s="55">
        <v>2020</v>
      </c>
      <c r="BD11" s="55" t="s">
        <v>3144</v>
      </c>
      <c r="BE11" s="55"/>
      <c r="BF11" s="55"/>
      <c r="BG11" s="55"/>
      <c r="BH11" s="55">
        <f t="shared" si="3"/>
        <v>15</v>
      </c>
      <c r="BI11" s="55">
        <v>11</v>
      </c>
      <c r="BJ11" s="55">
        <v>4</v>
      </c>
    </row>
    <row r="12" spans="1:62" ht="17">
      <c r="A12" s="90">
        <v>2014</v>
      </c>
      <c r="B12" s="90" t="s">
        <v>3145</v>
      </c>
      <c r="C12" s="90"/>
      <c r="D12" s="90"/>
      <c r="E12" s="90"/>
      <c r="F12" s="90">
        <v>27</v>
      </c>
      <c r="G12" s="90">
        <v>13</v>
      </c>
      <c r="H12" s="90">
        <v>14</v>
      </c>
      <c r="J12" s="90">
        <v>2015</v>
      </c>
      <c r="K12" s="90" t="s">
        <v>3146</v>
      </c>
      <c r="L12" s="90"/>
      <c r="M12" s="90"/>
      <c r="N12" s="90"/>
      <c r="O12" s="90">
        <v>106</v>
      </c>
      <c r="P12" s="90">
        <v>30</v>
      </c>
      <c r="Q12" s="90">
        <v>76</v>
      </c>
      <c r="S12" s="90">
        <v>2016</v>
      </c>
      <c r="T12" s="90" t="s">
        <v>3147</v>
      </c>
      <c r="U12" s="90"/>
      <c r="V12" s="90"/>
      <c r="W12" s="90"/>
      <c r="X12" s="90">
        <v>80</v>
      </c>
      <c r="Y12" s="90">
        <v>34</v>
      </c>
      <c r="Z12" s="90">
        <v>46</v>
      </c>
      <c r="AB12" s="90">
        <v>2017</v>
      </c>
      <c r="AC12" s="90" t="s">
        <v>868</v>
      </c>
      <c r="AD12" s="90" t="s">
        <v>3148</v>
      </c>
      <c r="AE12" s="90"/>
      <c r="AF12" s="70" t="s">
        <v>914</v>
      </c>
      <c r="AG12" s="90">
        <f t="shared" si="0"/>
        <v>29</v>
      </c>
      <c r="AH12" s="90"/>
      <c r="AI12" s="90">
        <v>29</v>
      </c>
      <c r="AK12" s="70">
        <v>2018</v>
      </c>
      <c r="AL12" s="70" t="s">
        <v>387</v>
      </c>
      <c r="AM12" s="70" t="s">
        <v>3149</v>
      </c>
      <c r="AN12" s="70" t="s">
        <v>914</v>
      </c>
      <c r="AO12" s="70"/>
      <c r="AP12" s="70">
        <f t="shared" si="1"/>
        <v>18</v>
      </c>
      <c r="AQ12" s="70">
        <v>18</v>
      </c>
      <c r="AR12" s="70"/>
      <c r="AS12" s="50"/>
      <c r="AT12" s="90">
        <v>2019</v>
      </c>
      <c r="AU12" s="90" t="s">
        <v>3150</v>
      </c>
      <c r="AV12" s="90" t="s">
        <v>3151</v>
      </c>
      <c r="AW12" s="90"/>
      <c r="AX12" s="90"/>
      <c r="AY12" s="90">
        <f t="shared" si="2"/>
        <v>10</v>
      </c>
      <c r="AZ12" s="90">
        <v>10</v>
      </c>
      <c r="BA12" s="90"/>
      <c r="BC12" s="55">
        <v>2020</v>
      </c>
      <c r="BD12" s="55" t="s">
        <v>3152</v>
      </c>
      <c r="BE12" s="55"/>
      <c r="BF12" s="55"/>
      <c r="BG12" s="55"/>
      <c r="BH12" s="55">
        <f t="shared" si="3"/>
        <v>25</v>
      </c>
      <c r="BI12" s="55">
        <v>21</v>
      </c>
      <c r="BJ12" s="55">
        <v>4</v>
      </c>
    </row>
    <row r="13" spans="1:62" ht="17" customHeight="1">
      <c r="A13" s="90">
        <v>2014</v>
      </c>
      <c r="B13" s="90" t="s">
        <v>3153</v>
      </c>
      <c r="C13" s="90"/>
      <c r="D13" s="90"/>
      <c r="E13" s="90"/>
      <c r="F13" s="90">
        <v>23</v>
      </c>
      <c r="G13" s="90">
        <v>6</v>
      </c>
      <c r="H13" s="90">
        <v>17</v>
      </c>
      <c r="J13" s="90">
        <v>2015</v>
      </c>
      <c r="K13" s="90" t="s">
        <v>3154</v>
      </c>
      <c r="L13" s="90"/>
      <c r="M13" s="90"/>
      <c r="N13" s="90"/>
      <c r="O13" s="90">
        <v>18</v>
      </c>
      <c r="P13" s="90">
        <v>9</v>
      </c>
      <c r="Q13" s="90">
        <v>9</v>
      </c>
      <c r="S13" s="90">
        <v>2016</v>
      </c>
      <c r="T13" s="90" t="s">
        <v>1336</v>
      </c>
      <c r="U13" s="90" t="s">
        <v>1119</v>
      </c>
      <c r="V13" s="90"/>
      <c r="W13" s="90"/>
      <c r="X13" s="90">
        <v>20</v>
      </c>
      <c r="Y13" s="90">
        <v>20</v>
      </c>
      <c r="Z13" s="90"/>
      <c r="AB13" s="90">
        <v>2017</v>
      </c>
      <c r="AC13" s="90" t="s">
        <v>3155</v>
      </c>
      <c r="AD13" s="90"/>
      <c r="AE13" s="90"/>
      <c r="AF13" s="90"/>
      <c r="AG13" s="90">
        <f t="shared" si="0"/>
        <v>38</v>
      </c>
      <c r="AH13" s="90">
        <v>17</v>
      </c>
      <c r="AI13" s="90">
        <v>21</v>
      </c>
      <c r="AK13" s="90">
        <v>2018</v>
      </c>
      <c r="AL13" s="90" t="s">
        <v>3156</v>
      </c>
      <c r="AM13" s="90"/>
      <c r="AN13" s="90"/>
      <c r="AO13" s="90"/>
      <c r="AP13" s="90">
        <f t="shared" si="1"/>
        <v>10</v>
      </c>
      <c r="AQ13" s="90">
        <v>7</v>
      </c>
      <c r="AR13" s="90">
        <v>3</v>
      </c>
      <c r="AT13" s="90">
        <v>2019</v>
      </c>
      <c r="AU13" s="90" t="s">
        <v>1614</v>
      </c>
      <c r="AV13" s="90"/>
      <c r="AW13" s="90"/>
      <c r="AX13" s="90"/>
      <c r="AY13" s="90">
        <f t="shared" si="2"/>
        <v>10</v>
      </c>
      <c r="AZ13" s="90">
        <v>6</v>
      </c>
      <c r="BA13" s="90">
        <v>4</v>
      </c>
      <c r="BC13" s="55">
        <v>2020</v>
      </c>
      <c r="BD13" s="55" t="s">
        <v>1033</v>
      </c>
      <c r="BE13" s="55"/>
      <c r="BF13" s="55"/>
      <c r="BG13" s="55"/>
      <c r="BH13" s="55">
        <f t="shared" si="3"/>
        <v>12</v>
      </c>
      <c r="BI13" s="55">
        <v>6</v>
      </c>
      <c r="BJ13" s="55">
        <v>6</v>
      </c>
    </row>
    <row r="14" spans="1:62" ht="17">
      <c r="A14" s="90">
        <v>2014</v>
      </c>
      <c r="B14" s="90" t="s">
        <v>3157</v>
      </c>
      <c r="C14" s="90" t="s">
        <v>3158</v>
      </c>
      <c r="D14" s="90"/>
      <c r="E14" s="90"/>
      <c r="F14" s="90">
        <v>8</v>
      </c>
      <c r="G14" s="90">
        <v>8</v>
      </c>
      <c r="H14" s="90"/>
      <c r="J14" s="90">
        <v>2015</v>
      </c>
      <c r="K14" s="90" t="s">
        <v>3159</v>
      </c>
      <c r="L14" s="90" t="s">
        <v>3160</v>
      </c>
      <c r="M14" s="90"/>
      <c r="N14" s="90"/>
      <c r="O14" s="90">
        <v>9</v>
      </c>
      <c r="P14" s="90">
        <v>9</v>
      </c>
      <c r="Q14" s="90"/>
      <c r="S14" s="90">
        <v>2016</v>
      </c>
      <c r="T14" s="90" t="s">
        <v>3161</v>
      </c>
      <c r="U14" s="90" t="s">
        <v>3162</v>
      </c>
      <c r="V14" s="90"/>
      <c r="W14" s="90"/>
      <c r="X14" s="90">
        <v>16</v>
      </c>
      <c r="Y14" s="90">
        <v>16</v>
      </c>
      <c r="Z14" s="90"/>
      <c r="AB14" s="90">
        <v>2017</v>
      </c>
      <c r="AC14" s="90" t="s">
        <v>3163</v>
      </c>
      <c r="AD14" s="90"/>
      <c r="AE14" s="90"/>
      <c r="AF14" s="90"/>
      <c r="AG14" s="90">
        <f t="shared" si="0"/>
        <v>16</v>
      </c>
      <c r="AH14" s="90">
        <v>8</v>
      </c>
      <c r="AI14" s="90">
        <v>8</v>
      </c>
      <c r="AK14" s="90">
        <v>2018</v>
      </c>
      <c r="AL14" s="90" t="s">
        <v>3164</v>
      </c>
      <c r="AM14" s="90"/>
      <c r="AN14" s="90"/>
      <c r="AO14" s="90"/>
      <c r="AP14" s="90">
        <f t="shared" si="1"/>
        <v>34</v>
      </c>
      <c r="AQ14" s="90">
        <v>14</v>
      </c>
      <c r="AR14" s="90">
        <v>20</v>
      </c>
      <c r="AT14" s="90">
        <v>2019</v>
      </c>
      <c r="AU14" s="90" t="s">
        <v>3165</v>
      </c>
      <c r="AV14" s="90"/>
      <c r="AW14" s="90"/>
      <c r="AX14" s="90"/>
      <c r="AY14" s="90">
        <f t="shared" si="2"/>
        <v>159</v>
      </c>
      <c r="AZ14" s="90">
        <v>82</v>
      </c>
      <c r="BA14" s="90">
        <v>77</v>
      </c>
      <c r="BC14" s="55">
        <v>2020</v>
      </c>
      <c r="BD14" s="55" t="s">
        <v>3166</v>
      </c>
      <c r="BE14" s="55"/>
      <c r="BF14" s="70" t="s">
        <v>914</v>
      </c>
      <c r="BG14" s="55"/>
      <c r="BH14" s="55">
        <f t="shared" si="3"/>
        <v>16</v>
      </c>
      <c r="BI14" s="55">
        <v>16</v>
      </c>
      <c r="BJ14" s="55"/>
    </row>
    <row r="15" spans="1:62" ht="17">
      <c r="A15" s="90">
        <v>2014</v>
      </c>
      <c r="B15" s="90" t="s">
        <v>3123</v>
      </c>
      <c r="C15" s="90"/>
      <c r="D15" s="90"/>
      <c r="E15" s="90"/>
      <c r="F15" s="90">
        <v>39</v>
      </c>
      <c r="G15" s="90">
        <v>22</v>
      </c>
      <c r="H15" s="90">
        <v>17</v>
      </c>
      <c r="J15" s="90">
        <v>2015</v>
      </c>
      <c r="K15" s="90" t="s">
        <v>97</v>
      </c>
      <c r="L15" s="90"/>
      <c r="M15" s="90"/>
      <c r="N15" s="90"/>
      <c r="O15" s="90">
        <v>11</v>
      </c>
      <c r="P15" s="90">
        <v>10</v>
      </c>
      <c r="Q15" s="90">
        <v>1</v>
      </c>
      <c r="S15" s="90">
        <v>2016</v>
      </c>
      <c r="T15" s="90" t="s">
        <v>3167</v>
      </c>
      <c r="U15" s="90" t="s">
        <v>3168</v>
      </c>
      <c r="V15" s="90"/>
      <c r="W15" s="90"/>
      <c r="X15" s="90">
        <v>31</v>
      </c>
      <c r="Y15" s="90">
        <v>31</v>
      </c>
      <c r="Z15" s="90"/>
      <c r="AB15" s="90">
        <v>2017</v>
      </c>
      <c r="AC15" s="90" t="s">
        <v>879</v>
      </c>
      <c r="AD15" s="90"/>
      <c r="AE15" s="90"/>
      <c r="AF15" s="90"/>
      <c r="AG15" s="90">
        <f t="shared" si="0"/>
        <v>8</v>
      </c>
      <c r="AH15" s="90">
        <v>5</v>
      </c>
      <c r="AI15" s="90">
        <v>3</v>
      </c>
      <c r="AK15" s="90">
        <v>2018</v>
      </c>
      <c r="AL15" s="90" t="s">
        <v>1221</v>
      </c>
      <c r="AM15" s="90" t="s">
        <v>3169</v>
      </c>
      <c r="AN15" s="90"/>
      <c r="AO15" s="90"/>
      <c r="AP15" s="90">
        <f t="shared" si="1"/>
        <v>8</v>
      </c>
      <c r="AQ15" s="90">
        <v>8</v>
      </c>
      <c r="AR15" s="90"/>
      <c r="AT15" s="90">
        <v>2019</v>
      </c>
      <c r="AU15" s="90" t="s">
        <v>200</v>
      </c>
      <c r="AV15" s="90"/>
      <c r="AW15" s="90"/>
      <c r="AX15" s="90"/>
      <c r="AY15" s="90">
        <f t="shared" si="2"/>
        <v>13</v>
      </c>
      <c r="AZ15" s="90">
        <v>9</v>
      </c>
      <c r="BA15" s="90">
        <v>4</v>
      </c>
      <c r="BC15" s="55">
        <v>2020</v>
      </c>
      <c r="BD15" s="55" t="s">
        <v>3170</v>
      </c>
      <c r="BE15" s="55"/>
      <c r="BF15" s="55"/>
      <c r="BG15" s="55"/>
      <c r="BH15" s="55">
        <f t="shared" si="3"/>
        <v>23</v>
      </c>
      <c r="BI15" s="55">
        <v>23</v>
      </c>
      <c r="BJ15" s="55"/>
    </row>
    <row r="16" spans="1:62" ht="17" customHeight="1">
      <c r="A16" s="90">
        <v>2014</v>
      </c>
      <c r="B16" s="90" t="s">
        <v>3171</v>
      </c>
      <c r="C16" s="90"/>
      <c r="D16" s="90"/>
      <c r="E16" s="90"/>
      <c r="F16" s="90">
        <v>16</v>
      </c>
      <c r="G16" s="90">
        <v>7</v>
      </c>
      <c r="H16" s="90">
        <v>9</v>
      </c>
      <c r="J16" s="90">
        <v>2015</v>
      </c>
      <c r="K16" s="90" t="s">
        <v>3172</v>
      </c>
      <c r="L16" s="90"/>
      <c r="M16" s="90"/>
      <c r="N16" s="90"/>
      <c r="O16" s="90">
        <v>5</v>
      </c>
      <c r="P16" s="90">
        <v>4</v>
      </c>
      <c r="Q16" s="90">
        <v>1</v>
      </c>
      <c r="S16" s="90">
        <v>2016</v>
      </c>
      <c r="T16" s="90" t="s">
        <v>3173</v>
      </c>
      <c r="U16" s="90"/>
      <c r="V16" s="90"/>
      <c r="W16" s="90"/>
      <c r="X16" s="90">
        <v>17</v>
      </c>
      <c r="Y16" s="90">
        <v>7</v>
      </c>
      <c r="Z16" s="90">
        <v>10</v>
      </c>
      <c r="AB16" s="90">
        <v>2017</v>
      </c>
      <c r="AC16" s="90" t="s">
        <v>3174</v>
      </c>
      <c r="AD16" s="90"/>
      <c r="AE16" s="90"/>
      <c r="AF16" s="90"/>
      <c r="AG16" s="90">
        <f t="shared" si="0"/>
        <v>5</v>
      </c>
      <c r="AH16" s="90">
        <v>3</v>
      </c>
      <c r="AI16" s="90">
        <v>2</v>
      </c>
      <c r="AK16" s="90">
        <v>2018</v>
      </c>
      <c r="AL16" s="90" t="s">
        <v>3175</v>
      </c>
      <c r="AM16" s="90"/>
      <c r="AN16" s="90"/>
      <c r="AO16" s="90"/>
      <c r="AP16" s="90">
        <f t="shared" si="1"/>
        <v>20</v>
      </c>
      <c r="AQ16" s="90">
        <v>10</v>
      </c>
      <c r="AR16" s="90">
        <v>10</v>
      </c>
      <c r="AT16" s="90">
        <v>2019</v>
      </c>
      <c r="AU16" s="90" t="s">
        <v>3176</v>
      </c>
      <c r="AV16" s="90"/>
      <c r="AW16" s="90"/>
      <c r="AX16" s="90"/>
      <c r="AY16" s="90">
        <f t="shared" si="2"/>
        <v>18</v>
      </c>
      <c r="AZ16" s="90">
        <v>9</v>
      </c>
      <c r="BA16" s="90">
        <v>9</v>
      </c>
      <c r="BC16" s="55">
        <v>2020</v>
      </c>
      <c r="BD16" s="55" t="s">
        <v>879</v>
      </c>
      <c r="BE16" s="55"/>
      <c r="BF16" s="55"/>
      <c r="BG16" s="55"/>
      <c r="BH16" s="55">
        <f t="shared" si="3"/>
        <v>12</v>
      </c>
      <c r="BI16" s="55">
        <v>4</v>
      </c>
      <c r="BJ16" s="55">
        <v>8</v>
      </c>
    </row>
    <row r="17" spans="1:62" ht="17">
      <c r="A17" s="90">
        <v>2014</v>
      </c>
      <c r="B17" s="90" t="s">
        <v>3177</v>
      </c>
      <c r="C17" s="90" t="s">
        <v>3178</v>
      </c>
      <c r="D17" s="90"/>
      <c r="E17" s="90"/>
      <c r="F17" s="90">
        <v>10</v>
      </c>
      <c r="G17" s="90">
        <v>10</v>
      </c>
      <c r="H17" s="90"/>
      <c r="J17" s="90">
        <v>2015</v>
      </c>
      <c r="K17" s="90" t="s">
        <v>3179</v>
      </c>
      <c r="L17" s="90" t="s">
        <v>1432</v>
      </c>
      <c r="M17" s="90"/>
      <c r="N17" s="70" t="s">
        <v>914</v>
      </c>
      <c r="O17" s="90">
        <v>10</v>
      </c>
      <c r="P17" s="90"/>
      <c r="Q17" s="90">
        <v>10</v>
      </c>
      <c r="S17" s="90">
        <v>2016</v>
      </c>
      <c r="T17" s="90" t="s">
        <v>3180</v>
      </c>
      <c r="U17" s="90"/>
      <c r="V17" s="90"/>
      <c r="W17" s="90"/>
      <c r="X17" s="90">
        <v>53</v>
      </c>
      <c r="Y17" s="90">
        <v>30</v>
      </c>
      <c r="Z17" s="90">
        <v>23</v>
      </c>
      <c r="AB17" s="90">
        <v>2017</v>
      </c>
      <c r="AC17" s="90" t="s">
        <v>3181</v>
      </c>
      <c r="AD17" s="90"/>
      <c r="AE17" s="90"/>
      <c r="AF17" s="90"/>
      <c r="AG17" s="90">
        <f t="shared" si="0"/>
        <v>14</v>
      </c>
      <c r="AH17" s="90">
        <v>9</v>
      </c>
      <c r="AI17" s="90">
        <v>5</v>
      </c>
      <c r="AK17" s="90">
        <v>2018</v>
      </c>
      <c r="AL17" s="90" t="s">
        <v>2420</v>
      </c>
      <c r="AM17" s="90" t="s">
        <v>3182</v>
      </c>
      <c r="AN17" s="90"/>
      <c r="AO17" s="90"/>
      <c r="AP17" s="90">
        <f t="shared" si="1"/>
        <v>10</v>
      </c>
      <c r="AQ17" s="90">
        <v>10</v>
      </c>
      <c r="AR17" s="90"/>
      <c r="AT17" s="90">
        <v>2019</v>
      </c>
      <c r="AU17" s="90" t="s">
        <v>3183</v>
      </c>
      <c r="AV17" s="90"/>
      <c r="AW17" s="90"/>
      <c r="AX17" s="90"/>
      <c r="AY17" s="90">
        <f t="shared" si="2"/>
        <v>33</v>
      </c>
      <c r="AZ17" s="90">
        <v>7</v>
      </c>
      <c r="BA17" s="90">
        <v>26</v>
      </c>
      <c r="BC17" s="55">
        <v>2020</v>
      </c>
      <c r="BD17" s="55" t="s">
        <v>3103</v>
      </c>
      <c r="BE17" s="55"/>
      <c r="BF17" s="55"/>
      <c r="BG17" s="55"/>
      <c r="BH17" s="55">
        <f t="shared" si="3"/>
        <v>61</v>
      </c>
      <c r="BI17" s="55">
        <v>30</v>
      </c>
      <c r="BJ17" s="55">
        <v>31</v>
      </c>
    </row>
    <row r="18" spans="1:62" ht="18" customHeight="1">
      <c r="A18" s="90">
        <v>2014</v>
      </c>
      <c r="B18" s="90" t="s">
        <v>1192</v>
      </c>
      <c r="C18" s="90"/>
      <c r="D18" s="90"/>
      <c r="E18" s="90"/>
      <c r="F18" s="90">
        <v>11</v>
      </c>
      <c r="G18" s="90">
        <v>5</v>
      </c>
      <c r="H18" s="90">
        <v>6</v>
      </c>
      <c r="J18" s="90">
        <v>2015</v>
      </c>
      <c r="K18" s="90" t="s">
        <v>1066</v>
      </c>
      <c r="L18" s="90"/>
      <c r="M18" s="90"/>
      <c r="N18" s="90"/>
      <c r="O18" s="90">
        <v>314</v>
      </c>
      <c r="P18" s="90">
        <v>164</v>
      </c>
      <c r="Q18" s="90">
        <v>150</v>
      </c>
      <c r="S18" s="90">
        <v>2016</v>
      </c>
      <c r="T18" s="90" t="s">
        <v>2819</v>
      </c>
      <c r="U18" s="90" t="s">
        <v>3184</v>
      </c>
      <c r="V18" s="90"/>
      <c r="W18" s="90"/>
      <c r="X18" s="90">
        <v>10</v>
      </c>
      <c r="Y18" s="90">
        <v>10</v>
      </c>
      <c r="Z18" s="90"/>
      <c r="AB18" s="90">
        <v>2017</v>
      </c>
      <c r="AC18" s="90" t="s">
        <v>3185</v>
      </c>
      <c r="AD18" s="90" t="s">
        <v>3186</v>
      </c>
      <c r="AE18" s="90"/>
      <c r="AF18" s="90"/>
      <c r="AG18" s="90">
        <f t="shared" si="0"/>
        <v>7</v>
      </c>
      <c r="AH18" s="90">
        <v>7</v>
      </c>
      <c r="AI18" s="90"/>
      <c r="AK18" s="70">
        <v>2018</v>
      </c>
      <c r="AL18" s="70" t="s">
        <v>3187</v>
      </c>
      <c r="AM18" s="70" t="s">
        <v>3188</v>
      </c>
      <c r="AN18" s="70" t="s">
        <v>914</v>
      </c>
      <c r="AO18" s="70"/>
      <c r="AP18" s="70">
        <f t="shared" si="1"/>
        <v>143</v>
      </c>
      <c r="AQ18" s="70">
        <v>143</v>
      </c>
      <c r="AR18" s="70"/>
      <c r="AS18" s="50"/>
      <c r="AT18" s="90">
        <v>2019</v>
      </c>
      <c r="AU18" s="90" t="s">
        <v>3189</v>
      </c>
      <c r="AV18" s="90" t="s">
        <v>3190</v>
      </c>
      <c r="AW18" s="90"/>
      <c r="AX18" s="90"/>
      <c r="AY18" s="90">
        <f t="shared" si="2"/>
        <v>14</v>
      </c>
      <c r="AZ18" s="90">
        <v>14</v>
      </c>
      <c r="BA18" s="90"/>
      <c r="BC18" s="55">
        <v>2020</v>
      </c>
      <c r="BD18" s="55" t="s">
        <v>3191</v>
      </c>
      <c r="BE18" s="55"/>
      <c r="BF18" s="55"/>
      <c r="BG18" s="55"/>
      <c r="BH18" s="55">
        <f t="shared" si="3"/>
        <v>10</v>
      </c>
      <c r="BI18" s="55">
        <v>10</v>
      </c>
      <c r="BJ18" s="55"/>
    </row>
    <row r="19" spans="1:62" ht="18" customHeight="1">
      <c r="A19" s="90">
        <v>2014</v>
      </c>
      <c r="B19" s="90" t="s">
        <v>3192</v>
      </c>
      <c r="C19" s="90"/>
      <c r="D19" s="90"/>
      <c r="E19" s="90"/>
      <c r="F19" s="90">
        <v>9</v>
      </c>
      <c r="G19" s="90">
        <v>5</v>
      </c>
      <c r="H19" s="90">
        <v>4</v>
      </c>
      <c r="J19" s="90">
        <v>2015</v>
      </c>
      <c r="K19" s="90" t="s">
        <v>98</v>
      </c>
      <c r="L19" s="90"/>
      <c r="M19" s="90"/>
      <c r="N19" s="90"/>
      <c r="O19" s="90">
        <v>21</v>
      </c>
      <c r="P19" s="90">
        <v>14</v>
      </c>
      <c r="Q19" s="90">
        <v>7</v>
      </c>
      <c r="S19" s="90">
        <v>2016</v>
      </c>
      <c r="T19" s="90" t="s">
        <v>3193</v>
      </c>
      <c r="U19" s="90" t="s">
        <v>511</v>
      </c>
      <c r="V19" s="90"/>
      <c r="W19" s="90"/>
      <c r="X19" s="90">
        <v>11</v>
      </c>
      <c r="Y19" s="90">
        <v>11</v>
      </c>
      <c r="Z19" s="90"/>
      <c r="AB19" s="90">
        <v>2017</v>
      </c>
      <c r="AC19" s="90" t="s">
        <v>3194</v>
      </c>
      <c r="AD19" s="90"/>
      <c r="AE19" s="90"/>
      <c r="AF19" s="90"/>
      <c r="AG19" s="90">
        <f t="shared" si="0"/>
        <v>11</v>
      </c>
      <c r="AH19" s="90">
        <v>8</v>
      </c>
      <c r="AI19" s="90">
        <v>3</v>
      </c>
      <c r="AK19" s="90">
        <v>2018</v>
      </c>
      <c r="AL19" s="90" t="s">
        <v>3195</v>
      </c>
      <c r="AM19" s="90"/>
      <c r="AN19" s="90"/>
      <c r="AO19" s="90"/>
      <c r="AP19" s="90">
        <f t="shared" si="1"/>
        <v>37</v>
      </c>
      <c r="AQ19" s="90">
        <v>23</v>
      </c>
      <c r="AR19" s="90">
        <v>14</v>
      </c>
      <c r="AT19" s="90">
        <v>2019</v>
      </c>
      <c r="AU19" s="90" t="s">
        <v>3093</v>
      </c>
      <c r="AV19" s="90"/>
      <c r="AW19" s="90"/>
      <c r="AX19" s="90"/>
      <c r="AY19" s="90">
        <f t="shared" si="2"/>
        <v>15</v>
      </c>
      <c r="AZ19" s="90">
        <v>9</v>
      </c>
      <c r="BA19" s="90">
        <v>6</v>
      </c>
      <c r="BC19" s="55">
        <v>2020</v>
      </c>
      <c r="BD19" s="55" t="s">
        <v>3196</v>
      </c>
      <c r="BE19" s="55"/>
      <c r="BF19" s="55"/>
      <c r="BG19" s="55"/>
      <c r="BH19" s="55">
        <f t="shared" si="3"/>
        <v>35</v>
      </c>
      <c r="BI19" s="55">
        <v>23</v>
      </c>
      <c r="BJ19" s="55">
        <v>12</v>
      </c>
    </row>
    <row r="20" spans="1:62" ht="17">
      <c r="A20" s="90">
        <v>2014</v>
      </c>
      <c r="B20" s="90" t="s">
        <v>3197</v>
      </c>
      <c r="C20" s="90"/>
      <c r="D20" s="90"/>
      <c r="E20" s="90"/>
      <c r="F20" s="90">
        <v>16</v>
      </c>
      <c r="G20" s="90">
        <v>8</v>
      </c>
      <c r="H20" s="90">
        <v>8</v>
      </c>
      <c r="J20" s="90">
        <v>2015</v>
      </c>
      <c r="K20" s="90" t="s">
        <v>3198</v>
      </c>
      <c r="L20" s="90"/>
      <c r="M20" s="90"/>
      <c r="N20" s="90"/>
      <c r="O20" s="90">
        <v>24</v>
      </c>
      <c r="P20" s="90">
        <v>15</v>
      </c>
      <c r="Q20" s="90">
        <v>9</v>
      </c>
      <c r="S20" s="90">
        <v>2016</v>
      </c>
      <c r="T20" s="90" t="s">
        <v>488</v>
      </c>
      <c r="U20" s="90"/>
      <c r="V20" s="90"/>
      <c r="W20" s="90"/>
      <c r="X20" s="90">
        <v>27</v>
      </c>
      <c r="Y20" s="90">
        <v>14</v>
      </c>
      <c r="Z20" s="90">
        <v>13</v>
      </c>
      <c r="AB20" s="90">
        <v>2017</v>
      </c>
      <c r="AC20" s="90" t="s">
        <v>3198</v>
      </c>
      <c r="AD20" s="90"/>
      <c r="AE20" s="90"/>
      <c r="AF20" s="90"/>
      <c r="AG20" s="90">
        <f t="shared" si="0"/>
        <v>28</v>
      </c>
      <c r="AH20" s="90">
        <v>13</v>
      </c>
      <c r="AI20" s="90">
        <v>15</v>
      </c>
      <c r="AK20" s="90">
        <v>2018</v>
      </c>
      <c r="AL20" s="90" t="s">
        <v>3199</v>
      </c>
      <c r="AM20" s="90" t="s">
        <v>3200</v>
      </c>
      <c r="AN20" s="90"/>
      <c r="AO20" s="90"/>
      <c r="AP20" s="90">
        <f t="shared" si="1"/>
        <v>8</v>
      </c>
      <c r="AQ20" s="90">
        <v>8</v>
      </c>
      <c r="AR20" s="90"/>
      <c r="AT20" s="90">
        <v>2019</v>
      </c>
      <c r="AU20" s="90" t="s">
        <v>3201</v>
      </c>
      <c r="AV20" s="90"/>
      <c r="AW20" s="90"/>
      <c r="AX20" s="90"/>
      <c r="AY20" s="90">
        <f t="shared" si="2"/>
        <v>28</v>
      </c>
      <c r="AZ20" s="90">
        <v>15</v>
      </c>
      <c r="BA20" s="90">
        <v>13</v>
      </c>
      <c r="BC20" s="55">
        <v>2020</v>
      </c>
      <c r="BD20" s="55" t="s">
        <v>1207</v>
      </c>
      <c r="BE20" s="55"/>
      <c r="BF20" s="55"/>
      <c r="BG20" s="55"/>
      <c r="BH20" s="55">
        <f t="shared" si="3"/>
        <v>10</v>
      </c>
      <c r="BI20" s="55">
        <v>9</v>
      </c>
      <c r="BJ20" s="55">
        <v>1</v>
      </c>
    </row>
    <row r="21" spans="1:62" ht="17">
      <c r="A21" s="90">
        <v>2014</v>
      </c>
      <c r="B21" s="90" t="s">
        <v>3202</v>
      </c>
      <c r="C21" s="90"/>
      <c r="D21" s="90"/>
      <c r="E21" s="90"/>
      <c r="F21" s="90">
        <v>52</v>
      </c>
      <c r="G21" s="90">
        <v>31</v>
      </c>
      <c r="H21" s="90">
        <v>21</v>
      </c>
      <c r="J21" s="90">
        <v>2015</v>
      </c>
      <c r="K21" s="90" t="s">
        <v>3203</v>
      </c>
      <c r="L21" s="90"/>
      <c r="M21" s="90"/>
      <c r="N21" s="90"/>
      <c r="O21" s="90">
        <v>23</v>
      </c>
      <c r="P21" s="90">
        <v>11</v>
      </c>
      <c r="Q21" s="90">
        <v>12</v>
      </c>
      <c r="S21" s="90">
        <v>2016</v>
      </c>
      <c r="T21" s="90" t="s">
        <v>3204</v>
      </c>
      <c r="U21" s="90"/>
      <c r="V21" s="90"/>
      <c r="W21" s="90"/>
      <c r="X21" s="90">
        <v>28</v>
      </c>
      <c r="Y21" s="90">
        <v>16</v>
      </c>
      <c r="Z21" s="90">
        <v>12</v>
      </c>
      <c r="AB21" s="90">
        <v>2017</v>
      </c>
      <c r="AC21" s="90" t="s">
        <v>3205</v>
      </c>
      <c r="AD21" s="90"/>
      <c r="AE21" s="90"/>
      <c r="AF21" s="90"/>
      <c r="AG21" s="90">
        <f t="shared" si="0"/>
        <v>10</v>
      </c>
      <c r="AH21" s="90">
        <v>6</v>
      </c>
      <c r="AI21" s="90">
        <v>4</v>
      </c>
      <c r="AK21" s="90">
        <v>2018</v>
      </c>
      <c r="AL21" s="90" t="s">
        <v>3206</v>
      </c>
      <c r="AM21" s="90"/>
      <c r="AN21" s="90"/>
      <c r="AO21" s="90"/>
      <c r="AP21" s="90">
        <f t="shared" si="1"/>
        <v>10</v>
      </c>
      <c r="AQ21" s="90">
        <v>9</v>
      </c>
      <c r="AR21" s="90">
        <v>1</v>
      </c>
      <c r="AT21" s="90">
        <v>2019</v>
      </c>
      <c r="AU21" s="90" t="s">
        <v>3207</v>
      </c>
      <c r="AV21" s="90" t="s">
        <v>3208</v>
      </c>
      <c r="AW21" s="90"/>
      <c r="AX21" s="90"/>
      <c r="AY21" s="90">
        <f t="shared" si="2"/>
        <v>31</v>
      </c>
      <c r="AZ21" s="90">
        <v>31</v>
      </c>
      <c r="BA21" s="90"/>
      <c r="BC21" s="55">
        <v>2020</v>
      </c>
      <c r="BD21" s="55" t="s">
        <v>3209</v>
      </c>
      <c r="BE21" s="55"/>
      <c r="BF21" s="55"/>
      <c r="BG21" s="55"/>
      <c r="BH21" s="55">
        <f t="shared" si="3"/>
        <v>39</v>
      </c>
      <c r="BI21" s="55">
        <v>20</v>
      </c>
      <c r="BJ21" s="55">
        <v>19</v>
      </c>
    </row>
    <row r="22" spans="1:62" ht="17">
      <c r="A22" s="90">
        <v>2014</v>
      </c>
      <c r="B22" s="90" t="s">
        <v>3210</v>
      </c>
      <c r="C22" s="90"/>
      <c r="D22" s="90"/>
      <c r="E22" s="90"/>
      <c r="F22" s="90">
        <v>11</v>
      </c>
      <c r="G22" s="90">
        <v>7</v>
      </c>
      <c r="H22" s="90">
        <v>4</v>
      </c>
      <c r="J22" s="90">
        <v>2015</v>
      </c>
      <c r="K22" s="90" t="s">
        <v>3211</v>
      </c>
      <c r="L22" s="90"/>
      <c r="M22" s="90"/>
      <c r="N22" s="90"/>
      <c r="O22" s="90">
        <v>16</v>
      </c>
      <c r="P22" s="90">
        <v>10</v>
      </c>
      <c r="Q22" s="90">
        <v>6</v>
      </c>
      <c r="S22" s="90">
        <v>2016</v>
      </c>
      <c r="T22" s="90" t="s">
        <v>3138</v>
      </c>
      <c r="U22" s="90"/>
      <c r="V22" s="90"/>
      <c r="W22" s="90"/>
      <c r="X22" s="90">
        <v>15</v>
      </c>
      <c r="Y22" s="90">
        <v>14</v>
      </c>
      <c r="Z22" s="90">
        <v>1</v>
      </c>
      <c r="AB22" s="90">
        <v>2017</v>
      </c>
      <c r="AC22" s="90" t="s">
        <v>3212</v>
      </c>
      <c r="AD22" s="90"/>
      <c r="AE22" s="90"/>
      <c r="AF22" s="90"/>
      <c r="AG22" s="90">
        <f t="shared" si="0"/>
        <v>31</v>
      </c>
      <c r="AH22" s="90">
        <v>12</v>
      </c>
      <c r="AI22" s="90">
        <v>19</v>
      </c>
      <c r="AK22" s="90">
        <v>2018</v>
      </c>
      <c r="AL22" s="90" t="s">
        <v>3213</v>
      </c>
      <c r="AM22" s="90"/>
      <c r="AN22" s="90"/>
      <c r="AO22" s="90"/>
      <c r="AP22" s="90">
        <f t="shared" si="1"/>
        <v>16</v>
      </c>
      <c r="AQ22" s="90">
        <v>7</v>
      </c>
      <c r="AR22" s="90">
        <v>9</v>
      </c>
      <c r="AT22" s="90">
        <v>2019</v>
      </c>
      <c r="AU22" s="90" t="s">
        <v>3214</v>
      </c>
      <c r="AV22" s="90"/>
      <c r="AW22" s="90"/>
      <c r="AX22" s="90"/>
      <c r="AY22" s="90">
        <f t="shared" si="2"/>
        <v>36</v>
      </c>
      <c r="AZ22" s="90">
        <v>21</v>
      </c>
      <c r="BA22" s="90">
        <v>15</v>
      </c>
      <c r="BC22" s="55">
        <v>2020</v>
      </c>
      <c r="BD22" s="55" t="s">
        <v>3215</v>
      </c>
      <c r="BE22" s="55"/>
      <c r="BF22" s="55"/>
      <c r="BG22" s="55"/>
      <c r="BH22" s="55">
        <f t="shared" si="3"/>
        <v>93</v>
      </c>
      <c r="BI22" s="55">
        <v>93</v>
      </c>
      <c r="BJ22" s="55"/>
    </row>
    <row r="23" spans="1:62" ht="17">
      <c r="A23" s="70">
        <v>2014</v>
      </c>
      <c r="B23" s="70" t="s">
        <v>776</v>
      </c>
      <c r="C23" s="70" t="s">
        <v>3216</v>
      </c>
      <c r="D23" s="70" t="s">
        <v>914</v>
      </c>
      <c r="E23" s="70"/>
      <c r="F23" s="70">
        <v>10</v>
      </c>
      <c r="G23" s="70">
        <v>10</v>
      </c>
      <c r="H23" s="70"/>
      <c r="I23" s="50"/>
      <c r="J23" s="90">
        <v>2015</v>
      </c>
      <c r="K23" s="90" t="s">
        <v>776</v>
      </c>
      <c r="L23" s="90"/>
      <c r="M23" s="90"/>
      <c r="N23" s="90"/>
      <c r="O23" s="90">
        <v>27</v>
      </c>
      <c r="P23" s="90">
        <v>15</v>
      </c>
      <c r="Q23" s="90">
        <v>12</v>
      </c>
      <c r="S23" s="90">
        <v>2016</v>
      </c>
      <c r="T23" s="90" t="s">
        <v>3217</v>
      </c>
      <c r="U23" s="90" t="s">
        <v>3218</v>
      </c>
      <c r="V23" s="90"/>
      <c r="W23" s="90"/>
      <c r="X23" s="90">
        <v>10</v>
      </c>
      <c r="Y23" s="90">
        <v>10</v>
      </c>
      <c r="Z23" s="90"/>
      <c r="AB23" s="90">
        <v>2017</v>
      </c>
      <c r="AC23" s="90" t="s">
        <v>3077</v>
      </c>
      <c r="AD23" s="90" t="s">
        <v>3219</v>
      </c>
      <c r="AE23" s="90"/>
      <c r="AF23" s="90"/>
      <c r="AG23" s="90">
        <f t="shared" si="0"/>
        <v>9</v>
      </c>
      <c r="AH23" s="90">
        <v>9</v>
      </c>
      <c r="AI23" s="90"/>
      <c r="AK23" s="90">
        <v>2018</v>
      </c>
      <c r="AL23" s="90" t="s">
        <v>3220</v>
      </c>
      <c r="AM23" s="90"/>
      <c r="AN23" s="90"/>
      <c r="AO23" s="90"/>
      <c r="AP23" s="90">
        <f t="shared" si="1"/>
        <v>15</v>
      </c>
      <c r="AQ23" s="90">
        <v>10</v>
      </c>
      <c r="AR23" s="90">
        <v>5</v>
      </c>
      <c r="AT23" s="90">
        <v>2019</v>
      </c>
      <c r="AU23" s="90" t="s">
        <v>3221</v>
      </c>
      <c r="AV23" s="90" t="s">
        <v>557</v>
      </c>
      <c r="AW23" s="90"/>
      <c r="AX23" s="90"/>
      <c r="AY23" s="90">
        <f t="shared" si="2"/>
        <v>28</v>
      </c>
      <c r="AZ23" s="90">
        <v>28</v>
      </c>
      <c r="BA23" s="90"/>
      <c r="BC23" s="55">
        <v>2020</v>
      </c>
      <c r="BD23" s="55" t="s">
        <v>3222</v>
      </c>
      <c r="BE23" s="55"/>
      <c r="BF23" s="55"/>
      <c r="BG23" s="55"/>
      <c r="BH23" s="55">
        <f t="shared" si="3"/>
        <v>42</v>
      </c>
      <c r="BI23" s="55">
        <v>17</v>
      </c>
      <c r="BJ23" s="55">
        <v>25</v>
      </c>
    </row>
    <row r="24" spans="1:62" ht="17">
      <c r="A24" s="90">
        <v>2014</v>
      </c>
      <c r="B24" s="90" t="s">
        <v>3102</v>
      </c>
      <c r="C24" s="90"/>
      <c r="D24" s="90"/>
      <c r="E24" s="90"/>
      <c r="F24" s="90">
        <v>24</v>
      </c>
      <c r="G24" s="90">
        <v>12</v>
      </c>
      <c r="H24" s="90">
        <v>12</v>
      </c>
      <c r="J24" s="70">
        <v>2015</v>
      </c>
      <c r="K24" s="70" t="s">
        <v>668</v>
      </c>
      <c r="L24" s="70" t="s">
        <v>3223</v>
      </c>
      <c r="M24" s="70" t="s">
        <v>914</v>
      </c>
      <c r="N24" s="70"/>
      <c r="O24" s="70">
        <v>20</v>
      </c>
      <c r="P24" s="70">
        <v>20</v>
      </c>
      <c r="Q24" s="70"/>
      <c r="R24" s="50"/>
      <c r="S24" s="90">
        <v>2016</v>
      </c>
      <c r="T24" s="90" t="s">
        <v>3224</v>
      </c>
      <c r="U24" s="90"/>
      <c r="V24" s="90"/>
      <c r="W24" s="90"/>
      <c r="X24" s="90">
        <v>27</v>
      </c>
      <c r="Y24" s="90">
        <v>15</v>
      </c>
      <c r="Z24" s="90">
        <v>12</v>
      </c>
      <c r="AB24" s="90">
        <v>2017</v>
      </c>
      <c r="AC24" s="90" t="s">
        <v>3097</v>
      </c>
      <c r="AD24" s="90"/>
      <c r="AE24" s="90"/>
      <c r="AF24" s="90"/>
      <c r="AG24" s="90">
        <f t="shared" si="0"/>
        <v>8</v>
      </c>
      <c r="AH24" s="90">
        <v>5</v>
      </c>
      <c r="AI24" s="90">
        <v>3</v>
      </c>
      <c r="AK24" s="90">
        <v>2018</v>
      </c>
      <c r="AL24" s="90" t="s">
        <v>364</v>
      </c>
      <c r="AM24" s="90"/>
      <c r="AN24" s="90"/>
      <c r="AO24" s="90"/>
      <c r="AP24" s="90">
        <f t="shared" si="1"/>
        <v>12</v>
      </c>
      <c r="AQ24" s="90">
        <v>9</v>
      </c>
      <c r="AR24" s="90">
        <v>3</v>
      </c>
      <c r="AT24" s="90">
        <v>2019</v>
      </c>
      <c r="AU24" s="90" t="s">
        <v>3225</v>
      </c>
      <c r="AV24" s="90"/>
      <c r="AW24" s="90"/>
      <c r="AX24" s="90"/>
      <c r="AY24" s="90">
        <f t="shared" si="2"/>
        <v>40</v>
      </c>
      <c r="AZ24" s="90">
        <v>17</v>
      </c>
      <c r="BA24" s="90">
        <v>23</v>
      </c>
      <c r="BC24" s="55">
        <v>2020</v>
      </c>
      <c r="BD24" s="55" t="s">
        <v>3226</v>
      </c>
      <c r="BE24" s="55"/>
      <c r="BF24" s="70" t="s">
        <v>914</v>
      </c>
      <c r="BG24" s="55"/>
      <c r="BH24" s="55">
        <f t="shared" si="3"/>
        <v>18</v>
      </c>
      <c r="BI24" s="55">
        <v>18</v>
      </c>
      <c r="BJ24" s="55"/>
    </row>
    <row r="25" spans="1:62" ht="16" customHeight="1">
      <c r="A25" s="90">
        <v>2014</v>
      </c>
      <c r="B25" s="90" t="s">
        <v>3102</v>
      </c>
      <c r="C25" s="90" t="s">
        <v>3186</v>
      </c>
      <c r="D25" s="90"/>
      <c r="E25" s="90"/>
      <c r="F25" s="90">
        <v>10</v>
      </c>
      <c r="G25" s="90">
        <v>10</v>
      </c>
      <c r="H25" s="90"/>
      <c r="J25" s="90">
        <v>2015</v>
      </c>
      <c r="K25" s="90" t="s">
        <v>3227</v>
      </c>
      <c r="L25" s="90"/>
      <c r="M25" s="90"/>
      <c r="N25" s="90"/>
      <c r="O25" s="90">
        <v>17</v>
      </c>
      <c r="P25" s="90">
        <v>12</v>
      </c>
      <c r="Q25" s="90">
        <v>5</v>
      </c>
      <c r="S25" s="90">
        <v>2016</v>
      </c>
      <c r="T25" s="90" t="s">
        <v>3228</v>
      </c>
      <c r="U25" s="90" t="s">
        <v>3229</v>
      </c>
      <c r="V25" s="90"/>
      <c r="W25" s="90"/>
      <c r="X25" s="90">
        <v>13</v>
      </c>
      <c r="Y25" s="90">
        <v>13</v>
      </c>
      <c r="Z25" s="90"/>
      <c r="AB25" s="90">
        <v>2017</v>
      </c>
      <c r="AC25" s="90" t="s">
        <v>3230</v>
      </c>
      <c r="AD25" s="90"/>
      <c r="AE25" s="90"/>
      <c r="AF25" s="90"/>
      <c r="AG25" s="90">
        <f t="shared" si="0"/>
        <v>15</v>
      </c>
      <c r="AH25" s="90">
        <v>10</v>
      </c>
      <c r="AI25" s="90">
        <v>5</v>
      </c>
      <c r="AK25" s="90">
        <v>2018</v>
      </c>
      <c r="AL25" s="90" t="s">
        <v>491</v>
      </c>
      <c r="AM25" s="90" t="s">
        <v>3231</v>
      </c>
      <c r="AN25" s="90"/>
      <c r="AO25" s="90"/>
      <c r="AP25" s="90">
        <f t="shared" si="1"/>
        <v>7</v>
      </c>
      <c r="AQ25" s="90">
        <v>7</v>
      </c>
      <c r="AR25" s="90"/>
      <c r="AT25" s="90">
        <v>2019</v>
      </c>
      <c r="AU25" s="90" t="s">
        <v>3232</v>
      </c>
      <c r="AV25" s="90" t="s">
        <v>3233</v>
      </c>
      <c r="AW25" s="90"/>
      <c r="AX25" s="90"/>
      <c r="AY25" s="90">
        <f t="shared" si="2"/>
        <v>20</v>
      </c>
      <c r="AZ25" s="90">
        <v>20</v>
      </c>
      <c r="BA25" s="90"/>
      <c r="BC25" s="55">
        <v>2020</v>
      </c>
      <c r="BD25" s="55" t="s">
        <v>3234</v>
      </c>
      <c r="BE25" s="55" t="s">
        <v>1105</v>
      </c>
      <c r="BF25" s="55"/>
      <c r="BG25" s="70" t="s">
        <v>914</v>
      </c>
      <c r="BH25" s="55">
        <f t="shared" si="3"/>
        <v>23</v>
      </c>
      <c r="BI25" s="55">
        <v>23</v>
      </c>
      <c r="BJ25" s="55"/>
    </row>
    <row r="26" spans="1:62" ht="21" customHeight="1">
      <c r="A26" s="90">
        <v>2014</v>
      </c>
      <c r="B26" s="90" t="s">
        <v>3235</v>
      </c>
      <c r="C26" s="90"/>
      <c r="D26" s="90"/>
      <c r="E26" s="90"/>
      <c r="F26" s="90">
        <v>14</v>
      </c>
      <c r="G26" s="90">
        <v>13</v>
      </c>
      <c r="H26" s="90">
        <v>1</v>
      </c>
      <c r="J26" s="90">
        <v>2015</v>
      </c>
      <c r="K26" s="90" t="s">
        <v>3236</v>
      </c>
      <c r="L26" s="90" t="s">
        <v>3237</v>
      </c>
      <c r="M26" s="90"/>
      <c r="N26" s="90"/>
      <c r="O26" s="90">
        <v>33</v>
      </c>
      <c r="P26" s="90">
        <v>9</v>
      </c>
      <c r="Q26" s="90">
        <v>24</v>
      </c>
      <c r="S26" s="90">
        <v>2016</v>
      </c>
      <c r="T26" s="90" t="s">
        <v>3238</v>
      </c>
      <c r="U26" s="90"/>
      <c r="V26" s="90"/>
      <c r="W26" s="90"/>
      <c r="X26" s="90">
        <v>20</v>
      </c>
      <c r="Y26" s="90">
        <v>8</v>
      </c>
      <c r="Z26" s="90">
        <v>12</v>
      </c>
      <c r="AB26" s="90">
        <v>2017</v>
      </c>
      <c r="AC26" s="90" t="s">
        <v>3239</v>
      </c>
      <c r="AD26" s="90"/>
      <c r="AE26" s="90"/>
      <c r="AF26" s="90"/>
      <c r="AG26" s="90">
        <f t="shared" si="0"/>
        <v>59</v>
      </c>
      <c r="AH26" s="90">
        <v>26</v>
      </c>
      <c r="AI26" s="90">
        <v>33</v>
      </c>
      <c r="AK26" s="90">
        <v>2018</v>
      </c>
      <c r="AL26" s="90" t="s">
        <v>3240</v>
      </c>
      <c r="AM26" s="90"/>
      <c r="AN26" s="90"/>
      <c r="AO26" s="90"/>
      <c r="AP26" s="90">
        <f t="shared" si="1"/>
        <v>14</v>
      </c>
      <c r="AQ26" s="90">
        <v>11</v>
      </c>
      <c r="AR26" s="90">
        <v>3</v>
      </c>
      <c r="AT26" s="90">
        <v>2019</v>
      </c>
      <c r="AU26" s="90" t="s">
        <v>3241</v>
      </c>
      <c r="AV26" s="90"/>
      <c r="AW26" s="90"/>
      <c r="AX26" s="90"/>
      <c r="AY26" s="90">
        <f t="shared" si="2"/>
        <v>14</v>
      </c>
      <c r="AZ26" s="90">
        <v>8</v>
      </c>
      <c r="BA26" s="90">
        <v>6</v>
      </c>
      <c r="BC26" s="55">
        <v>2020</v>
      </c>
      <c r="BD26" s="55" t="s">
        <v>3242</v>
      </c>
      <c r="BE26" s="55"/>
      <c r="BF26" s="55"/>
      <c r="BG26" s="55"/>
      <c r="BH26" s="55">
        <f t="shared" si="3"/>
        <v>30</v>
      </c>
      <c r="BI26" s="55">
        <v>17</v>
      </c>
      <c r="BJ26" s="55">
        <v>13</v>
      </c>
    </row>
    <row r="27" spans="1:62" s="85" customFormat="1" ht="17" customHeight="1">
      <c r="A27" s="90">
        <v>2014</v>
      </c>
      <c r="B27" s="90" t="s">
        <v>3243</v>
      </c>
      <c r="C27" s="90" t="s">
        <v>3244</v>
      </c>
      <c r="D27" s="90"/>
      <c r="E27" s="90"/>
      <c r="F27" s="90">
        <v>8</v>
      </c>
      <c r="G27" s="90">
        <v>8</v>
      </c>
      <c r="H27" s="90"/>
      <c r="I27" s="88"/>
      <c r="J27" s="90">
        <v>2015</v>
      </c>
      <c r="K27" s="90" t="s">
        <v>3245</v>
      </c>
      <c r="L27" s="90" t="s">
        <v>3120</v>
      </c>
      <c r="M27" s="90"/>
      <c r="N27" s="90"/>
      <c r="O27" s="90">
        <v>12</v>
      </c>
      <c r="P27" s="90">
        <v>12</v>
      </c>
      <c r="Q27" s="90"/>
      <c r="R27" s="88"/>
      <c r="S27" s="90">
        <v>2016</v>
      </c>
      <c r="T27" s="90" t="s">
        <v>192</v>
      </c>
      <c r="U27" s="90"/>
      <c r="V27" s="90"/>
      <c r="W27" s="90"/>
      <c r="X27" s="90">
        <v>88</v>
      </c>
      <c r="Y27" s="90">
        <v>43</v>
      </c>
      <c r="Z27" s="90">
        <v>45</v>
      </c>
      <c r="AA27" s="88"/>
      <c r="AB27" s="90">
        <v>2017</v>
      </c>
      <c r="AC27" s="90" t="s">
        <v>3246</v>
      </c>
      <c r="AD27" s="90"/>
      <c r="AE27" s="90"/>
      <c r="AF27" s="90"/>
      <c r="AG27" s="90">
        <f t="shared" si="0"/>
        <v>33</v>
      </c>
      <c r="AH27" s="90">
        <v>19</v>
      </c>
      <c r="AI27" s="90">
        <v>14</v>
      </c>
      <c r="AJ27" s="88"/>
      <c r="AK27" s="90">
        <v>2018</v>
      </c>
      <c r="AL27" s="90" t="s">
        <v>868</v>
      </c>
      <c r="AM27" s="90"/>
      <c r="AN27" s="90"/>
      <c r="AO27" s="90"/>
      <c r="AP27" s="90">
        <f t="shared" si="1"/>
        <v>50</v>
      </c>
      <c r="AQ27" s="90">
        <v>12</v>
      </c>
      <c r="AR27" s="90">
        <v>38</v>
      </c>
      <c r="AS27" s="88"/>
      <c r="AT27" s="90">
        <v>2019</v>
      </c>
      <c r="AU27" s="90" t="s">
        <v>3247</v>
      </c>
      <c r="AV27" s="90"/>
      <c r="AW27" s="90"/>
      <c r="AX27" s="90"/>
      <c r="AY27" s="90">
        <f t="shared" si="2"/>
        <v>101</v>
      </c>
      <c r="AZ27" s="90">
        <v>46</v>
      </c>
      <c r="BA27" s="90">
        <v>55</v>
      </c>
      <c r="BB27" s="88"/>
      <c r="BC27" s="55">
        <v>2020</v>
      </c>
      <c r="BD27" s="55" t="s">
        <v>3248</v>
      </c>
      <c r="BE27" s="55"/>
      <c r="BF27" s="55"/>
      <c r="BG27" s="55"/>
      <c r="BH27" s="55">
        <f t="shared" si="3"/>
        <v>15</v>
      </c>
      <c r="BI27" s="55">
        <v>9</v>
      </c>
      <c r="BJ27" s="55">
        <v>6</v>
      </c>
    </row>
    <row r="28" spans="1:62" ht="16" customHeight="1">
      <c r="A28" s="90">
        <v>2014</v>
      </c>
      <c r="B28" s="90" t="s">
        <v>3145</v>
      </c>
      <c r="C28" s="90"/>
      <c r="D28" s="90"/>
      <c r="E28" s="90"/>
      <c r="F28" s="90">
        <v>32</v>
      </c>
      <c r="G28" s="90">
        <v>21</v>
      </c>
      <c r="H28" s="90">
        <v>11</v>
      </c>
      <c r="J28" s="70">
        <v>2015</v>
      </c>
      <c r="K28" s="70" t="s">
        <v>776</v>
      </c>
      <c r="L28" s="70" t="s">
        <v>3249</v>
      </c>
      <c r="M28" s="70" t="s">
        <v>914</v>
      </c>
      <c r="N28" s="70"/>
      <c r="O28" s="70">
        <v>12</v>
      </c>
      <c r="P28" s="70">
        <v>12</v>
      </c>
      <c r="Q28" s="70"/>
      <c r="R28" s="50"/>
      <c r="S28" s="90">
        <v>2016</v>
      </c>
      <c r="T28" s="90" t="s">
        <v>3236</v>
      </c>
      <c r="U28" s="90"/>
      <c r="V28" s="90"/>
      <c r="W28" s="90"/>
      <c r="X28" s="90">
        <v>33</v>
      </c>
      <c r="Y28" s="90">
        <v>7</v>
      </c>
      <c r="Z28" s="90">
        <v>26</v>
      </c>
      <c r="AB28" s="90">
        <v>2017</v>
      </c>
      <c r="AC28" s="90" t="s">
        <v>3250</v>
      </c>
      <c r="AD28" s="90"/>
      <c r="AE28" s="90"/>
      <c r="AF28" s="90"/>
      <c r="AG28" s="90">
        <f t="shared" si="0"/>
        <v>16</v>
      </c>
      <c r="AH28" s="90">
        <v>15</v>
      </c>
      <c r="AI28" s="90">
        <v>1</v>
      </c>
      <c r="AK28" s="90">
        <v>2018</v>
      </c>
      <c r="AL28" s="90" t="s">
        <v>3251</v>
      </c>
      <c r="AM28" s="90"/>
      <c r="AN28" s="90"/>
      <c r="AO28" s="90"/>
      <c r="AP28" s="90">
        <f t="shared" si="1"/>
        <v>40</v>
      </c>
      <c r="AQ28" s="90">
        <v>16</v>
      </c>
      <c r="AR28" s="90">
        <v>24</v>
      </c>
      <c r="AT28" s="90">
        <v>2019</v>
      </c>
      <c r="AU28" s="90" t="s">
        <v>3252</v>
      </c>
      <c r="AV28" s="90"/>
      <c r="AW28" s="90"/>
      <c r="AX28" s="90"/>
      <c r="AY28" s="90">
        <f t="shared" si="2"/>
        <v>25</v>
      </c>
      <c r="AZ28" s="90">
        <v>20</v>
      </c>
      <c r="BA28" s="90">
        <v>5</v>
      </c>
      <c r="BC28" s="55">
        <v>2020</v>
      </c>
      <c r="BD28" s="55" t="s">
        <v>3253</v>
      </c>
      <c r="BE28" s="55"/>
      <c r="BF28" s="55"/>
      <c r="BG28" s="55"/>
      <c r="BH28" s="55">
        <f t="shared" si="3"/>
        <v>10</v>
      </c>
      <c r="BI28" s="55">
        <v>5</v>
      </c>
      <c r="BJ28" s="55">
        <v>5</v>
      </c>
    </row>
    <row r="29" spans="1:62" ht="17">
      <c r="A29" s="70">
        <v>2014</v>
      </c>
      <c r="B29" s="70" t="s">
        <v>3254</v>
      </c>
      <c r="C29" s="70" t="s">
        <v>996</v>
      </c>
      <c r="D29" s="70" t="s">
        <v>914</v>
      </c>
      <c r="E29" s="70"/>
      <c r="F29" s="70">
        <v>30</v>
      </c>
      <c r="G29" s="70">
        <v>30</v>
      </c>
      <c r="H29" s="70"/>
      <c r="I29" s="50"/>
      <c r="J29" s="90">
        <v>2015</v>
      </c>
      <c r="K29" s="90" t="s">
        <v>3255</v>
      </c>
      <c r="L29" s="90" t="s">
        <v>3256</v>
      </c>
      <c r="M29" s="90"/>
      <c r="N29" s="90"/>
      <c r="O29" s="90">
        <v>9</v>
      </c>
      <c r="P29" s="90">
        <v>9</v>
      </c>
      <c r="Q29" s="90"/>
      <c r="S29" s="90">
        <v>2016</v>
      </c>
      <c r="T29" s="90" t="s">
        <v>3245</v>
      </c>
      <c r="U29" s="90" t="s">
        <v>1571</v>
      </c>
      <c r="V29" s="90"/>
      <c r="W29" s="90"/>
      <c r="X29" s="90">
        <v>14</v>
      </c>
      <c r="Y29" s="90">
        <v>14</v>
      </c>
      <c r="Z29" s="90"/>
      <c r="AB29" s="90">
        <v>2017</v>
      </c>
      <c r="AC29" s="90" t="s">
        <v>3257</v>
      </c>
      <c r="AD29" s="90"/>
      <c r="AE29" s="90"/>
      <c r="AF29" s="90"/>
      <c r="AG29" s="90">
        <f t="shared" si="0"/>
        <v>8</v>
      </c>
      <c r="AH29" s="90">
        <v>2</v>
      </c>
      <c r="AI29" s="90">
        <v>6</v>
      </c>
      <c r="AK29" s="90">
        <v>2018</v>
      </c>
      <c r="AL29" s="90" t="s">
        <v>3258</v>
      </c>
      <c r="AM29" s="90"/>
      <c r="AN29" s="90"/>
      <c r="AO29" s="90"/>
      <c r="AP29" s="90">
        <f t="shared" si="1"/>
        <v>47</v>
      </c>
      <c r="AQ29" s="90">
        <v>20</v>
      </c>
      <c r="AR29" s="90">
        <v>27</v>
      </c>
      <c r="AT29" s="90">
        <v>2019</v>
      </c>
      <c r="AU29" s="90" t="s">
        <v>3221</v>
      </c>
      <c r="AV29" s="90" t="s">
        <v>3259</v>
      </c>
      <c r="AW29" s="90"/>
      <c r="AX29" s="90"/>
      <c r="AY29" s="90">
        <f t="shared" si="2"/>
        <v>20</v>
      </c>
      <c r="AZ29" s="90">
        <v>20</v>
      </c>
      <c r="BA29" s="90"/>
      <c r="BC29" s="55">
        <v>2020</v>
      </c>
      <c r="BD29" s="55" t="s">
        <v>3260</v>
      </c>
      <c r="BE29" s="55"/>
      <c r="BF29" s="55"/>
      <c r="BG29" s="55"/>
      <c r="BH29" s="55">
        <f t="shared" si="3"/>
        <v>40</v>
      </c>
      <c r="BI29" s="55">
        <v>20</v>
      </c>
      <c r="BJ29" s="55">
        <v>20</v>
      </c>
    </row>
    <row r="30" spans="1:62" ht="18" customHeight="1">
      <c r="A30" s="90">
        <v>2014</v>
      </c>
      <c r="B30" s="90" t="s">
        <v>3261</v>
      </c>
      <c r="C30" s="90"/>
      <c r="D30" s="90"/>
      <c r="E30" s="90"/>
      <c r="F30" s="90">
        <v>7</v>
      </c>
      <c r="G30" s="90">
        <v>5</v>
      </c>
      <c r="H30" s="90">
        <v>2</v>
      </c>
      <c r="J30" s="70">
        <v>2015</v>
      </c>
      <c r="K30" s="70" t="s">
        <v>3262</v>
      </c>
      <c r="L30" s="70" t="s">
        <v>3263</v>
      </c>
      <c r="M30" s="70" t="s">
        <v>914</v>
      </c>
      <c r="N30" s="70"/>
      <c r="O30" s="70">
        <v>21</v>
      </c>
      <c r="P30" s="70">
        <v>21</v>
      </c>
      <c r="Q30" s="70"/>
      <c r="R30" s="50"/>
      <c r="S30" s="90">
        <v>2016</v>
      </c>
      <c r="T30" s="90" t="s">
        <v>3264</v>
      </c>
      <c r="U30" s="90" t="s">
        <v>3265</v>
      </c>
      <c r="V30" s="90"/>
      <c r="W30" s="90"/>
      <c r="X30" s="90">
        <v>14</v>
      </c>
      <c r="Y30" s="90">
        <v>14</v>
      </c>
      <c r="Z30" s="90"/>
      <c r="AB30" s="90">
        <v>2017</v>
      </c>
      <c r="AC30" s="90" t="s">
        <v>3266</v>
      </c>
      <c r="AD30" s="90" t="s">
        <v>3267</v>
      </c>
      <c r="AE30" s="90"/>
      <c r="AF30" s="90"/>
      <c r="AG30" s="90">
        <f t="shared" si="0"/>
        <v>78</v>
      </c>
      <c r="AH30" s="90">
        <v>78</v>
      </c>
      <c r="AI30" s="90"/>
      <c r="AK30" s="90">
        <v>2018</v>
      </c>
      <c r="AL30" s="90" t="s">
        <v>1573</v>
      </c>
      <c r="AM30" s="90" t="s">
        <v>3268</v>
      </c>
      <c r="AN30" s="70" t="s">
        <v>914</v>
      </c>
      <c r="AO30" s="70" t="s">
        <v>914</v>
      </c>
      <c r="AP30" s="90">
        <f t="shared" si="1"/>
        <v>16</v>
      </c>
      <c r="AQ30" s="90"/>
      <c r="AR30" s="90">
        <v>16</v>
      </c>
      <c r="AT30" s="90">
        <v>2019</v>
      </c>
      <c r="AU30" s="90" t="s">
        <v>3084</v>
      </c>
      <c r="AV30" s="90" t="s">
        <v>3269</v>
      </c>
      <c r="AW30" s="90"/>
      <c r="AX30" s="90"/>
      <c r="AY30" s="90">
        <f t="shared" si="2"/>
        <v>10</v>
      </c>
      <c r="AZ30" s="90">
        <v>10</v>
      </c>
      <c r="BA30" s="90"/>
      <c r="BC30" s="55">
        <v>2020</v>
      </c>
      <c r="BD30" s="55" t="s">
        <v>3138</v>
      </c>
      <c r="BE30" s="55"/>
      <c r="BF30" s="55"/>
      <c r="BG30" s="55"/>
      <c r="BH30" s="55">
        <f t="shared" si="3"/>
        <v>11</v>
      </c>
      <c r="BI30" s="55">
        <v>11</v>
      </c>
      <c r="BJ30" s="55"/>
    </row>
    <row r="31" spans="1:62" s="85" customFormat="1" ht="17">
      <c r="A31" s="90">
        <v>2014</v>
      </c>
      <c r="B31" s="90" t="s">
        <v>3058</v>
      </c>
      <c r="C31" s="90"/>
      <c r="D31" s="90"/>
      <c r="E31" s="90"/>
      <c r="F31" s="90">
        <v>45</v>
      </c>
      <c r="G31" s="90">
        <v>13</v>
      </c>
      <c r="H31" s="90">
        <v>32</v>
      </c>
      <c r="I31" s="88"/>
      <c r="J31" s="90">
        <v>2015</v>
      </c>
      <c r="K31" s="90" t="s">
        <v>1913</v>
      </c>
      <c r="L31" s="90" t="s">
        <v>3270</v>
      </c>
      <c r="M31" s="90"/>
      <c r="N31" s="90"/>
      <c r="O31" s="90">
        <v>16</v>
      </c>
      <c r="P31" s="90">
        <v>16</v>
      </c>
      <c r="Q31" s="90"/>
      <c r="R31" s="88"/>
      <c r="S31" s="90">
        <v>2016</v>
      </c>
      <c r="T31" s="90" t="s">
        <v>3271</v>
      </c>
      <c r="U31" s="90"/>
      <c r="V31" s="90"/>
      <c r="W31" s="90"/>
      <c r="X31" s="90">
        <v>19</v>
      </c>
      <c r="Y31" s="90">
        <v>15</v>
      </c>
      <c r="Z31" s="90">
        <v>4</v>
      </c>
      <c r="AA31" s="88"/>
      <c r="AB31" s="90">
        <v>2017</v>
      </c>
      <c r="AC31" s="90" t="s">
        <v>3272</v>
      </c>
      <c r="AD31" s="90"/>
      <c r="AE31" s="90"/>
      <c r="AF31" s="90"/>
      <c r="AG31" s="90">
        <f t="shared" si="0"/>
        <v>19</v>
      </c>
      <c r="AH31" s="90">
        <v>9</v>
      </c>
      <c r="AI31" s="90">
        <v>10</v>
      </c>
      <c r="AJ31" s="88"/>
      <c r="AK31" s="90">
        <v>2018</v>
      </c>
      <c r="AL31" s="90" t="s">
        <v>1394</v>
      </c>
      <c r="AM31" s="90"/>
      <c r="AN31" s="90"/>
      <c r="AO31" s="90"/>
      <c r="AP31" s="90">
        <f t="shared" si="1"/>
        <v>102</v>
      </c>
      <c r="AQ31" s="90">
        <v>70</v>
      </c>
      <c r="AR31" s="90">
        <v>32</v>
      </c>
      <c r="AS31" s="88"/>
      <c r="AT31" s="90">
        <v>2019</v>
      </c>
      <c r="AU31" s="90" t="s">
        <v>2035</v>
      </c>
      <c r="AV31" s="90"/>
      <c r="AW31" s="90"/>
      <c r="AX31" s="90"/>
      <c r="AY31" s="90">
        <f t="shared" si="2"/>
        <v>23</v>
      </c>
      <c r="AZ31" s="90">
        <v>21</v>
      </c>
      <c r="BA31" s="90">
        <v>2</v>
      </c>
      <c r="BB31" s="88"/>
      <c r="BC31" s="55">
        <v>2020</v>
      </c>
      <c r="BD31" s="55" t="s">
        <v>3273</v>
      </c>
      <c r="BE31" s="55"/>
      <c r="BF31" s="55"/>
      <c r="BG31" s="55"/>
      <c r="BH31" s="55">
        <f t="shared" si="3"/>
        <v>20</v>
      </c>
      <c r="BI31" s="55">
        <v>10</v>
      </c>
      <c r="BJ31" s="55">
        <v>10</v>
      </c>
    </row>
    <row r="32" spans="1:62" ht="17">
      <c r="A32" s="90">
        <v>2014</v>
      </c>
      <c r="B32" s="90" t="s">
        <v>3274</v>
      </c>
      <c r="C32" s="90"/>
      <c r="D32" s="90"/>
      <c r="E32" s="90"/>
      <c r="F32" s="90">
        <v>15</v>
      </c>
      <c r="G32" s="90">
        <v>8</v>
      </c>
      <c r="H32" s="90">
        <v>7</v>
      </c>
      <c r="J32" s="90">
        <v>2015</v>
      </c>
      <c r="K32" s="90" t="s">
        <v>3275</v>
      </c>
      <c r="L32" s="90"/>
      <c r="M32" s="90"/>
      <c r="N32" s="90"/>
      <c r="O32" s="90">
        <v>37</v>
      </c>
      <c r="P32" s="90">
        <v>24</v>
      </c>
      <c r="Q32" s="90">
        <v>13</v>
      </c>
      <c r="S32" s="90">
        <v>2016</v>
      </c>
      <c r="T32" s="90" t="s">
        <v>3187</v>
      </c>
      <c r="U32" s="90" t="s">
        <v>3276</v>
      </c>
      <c r="V32" s="90"/>
      <c r="W32" s="90"/>
      <c r="X32" s="90">
        <v>42</v>
      </c>
      <c r="Y32" s="90">
        <v>42</v>
      </c>
      <c r="Z32" s="90"/>
      <c r="AB32" s="90">
        <v>2017</v>
      </c>
      <c r="AC32" s="90" t="s">
        <v>3277</v>
      </c>
      <c r="AD32" s="90"/>
      <c r="AE32" s="90"/>
      <c r="AF32" s="90"/>
      <c r="AG32" s="90">
        <f t="shared" si="0"/>
        <v>27</v>
      </c>
      <c r="AH32" s="90">
        <v>17</v>
      </c>
      <c r="AI32" s="90">
        <v>10</v>
      </c>
      <c r="AK32" s="90">
        <v>2018</v>
      </c>
      <c r="AL32" s="90" t="s">
        <v>994</v>
      </c>
      <c r="AM32" s="90"/>
      <c r="AN32" s="90"/>
      <c r="AO32" s="90"/>
      <c r="AP32" s="90">
        <f t="shared" si="1"/>
        <v>27</v>
      </c>
      <c r="AQ32" s="90">
        <v>12</v>
      </c>
      <c r="AR32" s="90">
        <v>15</v>
      </c>
      <c r="AT32" s="90">
        <v>2019</v>
      </c>
      <c r="AU32" s="90" t="s">
        <v>3074</v>
      </c>
      <c r="AV32" s="90"/>
      <c r="AW32" s="90"/>
      <c r="AX32" s="90"/>
      <c r="AY32" s="90">
        <f t="shared" si="2"/>
        <v>23</v>
      </c>
      <c r="AZ32" s="90">
        <v>8</v>
      </c>
      <c r="BA32" s="90">
        <v>15</v>
      </c>
      <c r="BC32" s="55">
        <v>2020</v>
      </c>
      <c r="BD32" s="55" t="s">
        <v>1668</v>
      </c>
      <c r="BE32" s="55"/>
      <c r="BF32" s="70" t="s">
        <v>914</v>
      </c>
      <c r="BG32" s="55"/>
      <c r="BH32" s="55">
        <f t="shared" si="3"/>
        <v>13</v>
      </c>
      <c r="BI32" s="55">
        <v>13</v>
      </c>
      <c r="BJ32" s="55"/>
    </row>
    <row r="33" spans="1:62" s="85" customFormat="1" ht="17">
      <c r="A33" s="90">
        <v>2014</v>
      </c>
      <c r="B33" s="90" t="s">
        <v>3278</v>
      </c>
      <c r="C33" s="90"/>
      <c r="D33" s="90"/>
      <c r="E33" s="90"/>
      <c r="F33" s="90">
        <v>8</v>
      </c>
      <c r="G33" s="90">
        <v>8</v>
      </c>
      <c r="H33" s="90"/>
      <c r="I33" s="88"/>
      <c r="J33" s="90">
        <v>2015</v>
      </c>
      <c r="K33" s="90" t="s">
        <v>3279</v>
      </c>
      <c r="L33" s="90" t="s">
        <v>3280</v>
      </c>
      <c r="M33" s="90"/>
      <c r="N33" s="90"/>
      <c r="O33" s="90">
        <v>64</v>
      </c>
      <c r="P33" s="90">
        <v>64</v>
      </c>
      <c r="Q33" s="90"/>
      <c r="R33" s="88"/>
      <c r="S33" s="90">
        <v>2016</v>
      </c>
      <c r="T33" s="90" t="s">
        <v>3281</v>
      </c>
      <c r="U33" s="90"/>
      <c r="V33" s="90"/>
      <c r="W33" s="90"/>
      <c r="X33" s="90">
        <v>18</v>
      </c>
      <c r="Y33" s="90">
        <v>12</v>
      </c>
      <c r="Z33" s="90">
        <v>6</v>
      </c>
      <c r="AA33" s="88"/>
      <c r="AB33" s="90">
        <v>2017</v>
      </c>
      <c r="AC33" s="90" t="s">
        <v>550</v>
      </c>
      <c r="AD33" s="90"/>
      <c r="AE33" s="90"/>
      <c r="AF33" s="90"/>
      <c r="AG33" s="90">
        <f t="shared" si="0"/>
        <v>47</v>
      </c>
      <c r="AH33" s="90">
        <v>21</v>
      </c>
      <c r="AI33" s="90">
        <v>26</v>
      </c>
      <c r="AJ33" s="88"/>
      <c r="AK33" s="90">
        <v>2018</v>
      </c>
      <c r="AL33" s="90" t="s">
        <v>2078</v>
      </c>
      <c r="AM33" s="90" t="s">
        <v>292</v>
      </c>
      <c r="AN33" s="90"/>
      <c r="AO33" s="90"/>
      <c r="AP33" s="90">
        <f t="shared" si="1"/>
        <v>13</v>
      </c>
      <c r="AQ33" s="90">
        <v>13</v>
      </c>
      <c r="AR33" s="90"/>
      <c r="AS33" s="88"/>
      <c r="AT33" s="90">
        <v>2019</v>
      </c>
      <c r="AU33" s="90" t="s">
        <v>3282</v>
      </c>
      <c r="AV33" s="90"/>
      <c r="AW33" s="90"/>
      <c r="AX33" s="90"/>
      <c r="AY33" s="90">
        <f t="shared" si="2"/>
        <v>41</v>
      </c>
      <c r="AZ33" s="90">
        <v>22</v>
      </c>
      <c r="BA33" s="90">
        <v>19</v>
      </c>
      <c r="BB33" s="88"/>
      <c r="BC33" s="55">
        <v>2020</v>
      </c>
      <c r="BD33" s="55" t="s">
        <v>3283</v>
      </c>
      <c r="BE33" s="55"/>
      <c r="BF33" s="55"/>
      <c r="BG33" s="55"/>
      <c r="BH33" s="55">
        <f t="shared" si="3"/>
        <v>7</v>
      </c>
      <c r="BI33" s="55">
        <v>5</v>
      </c>
      <c r="BJ33" s="55">
        <v>2</v>
      </c>
    </row>
    <row r="34" spans="1:62" ht="17">
      <c r="A34" s="90">
        <v>2014</v>
      </c>
      <c r="B34" s="90" t="s">
        <v>3284</v>
      </c>
      <c r="C34" s="90"/>
      <c r="D34" s="90"/>
      <c r="E34" s="90"/>
      <c r="F34" s="90">
        <v>7</v>
      </c>
      <c r="G34" s="90">
        <v>5</v>
      </c>
      <c r="H34" s="90">
        <v>2</v>
      </c>
      <c r="J34" s="70">
        <v>2015</v>
      </c>
      <c r="K34" s="70" t="s">
        <v>3285</v>
      </c>
      <c r="L34" s="70" t="s">
        <v>3286</v>
      </c>
      <c r="M34" s="70" t="s">
        <v>914</v>
      </c>
      <c r="N34" s="70"/>
      <c r="O34" s="70">
        <v>32</v>
      </c>
      <c r="P34" s="70">
        <v>32</v>
      </c>
      <c r="Q34" s="70"/>
      <c r="R34" s="50"/>
      <c r="S34" s="90">
        <v>2016</v>
      </c>
      <c r="T34" s="90" t="s">
        <v>322</v>
      </c>
      <c r="U34" s="90"/>
      <c r="V34" s="90"/>
      <c r="W34" s="90"/>
      <c r="X34" s="90">
        <v>16</v>
      </c>
      <c r="Y34" s="90">
        <v>10</v>
      </c>
      <c r="Z34" s="90">
        <v>6</v>
      </c>
      <c r="AB34" s="90">
        <v>2017</v>
      </c>
      <c r="AC34" s="90" t="s">
        <v>3287</v>
      </c>
      <c r="AD34" s="90" t="s">
        <v>3288</v>
      </c>
      <c r="AE34" s="90"/>
      <c r="AF34" s="90"/>
      <c r="AG34" s="90">
        <f t="shared" si="0"/>
        <v>12</v>
      </c>
      <c r="AH34" s="90">
        <v>12</v>
      </c>
      <c r="AI34" s="90"/>
      <c r="AK34" s="90">
        <v>2018</v>
      </c>
      <c r="AL34" s="90" t="s">
        <v>3289</v>
      </c>
      <c r="AM34" s="90" t="s">
        <v>3290</v>
      </c>
      <c r="AN34" s="90"/>
      <c r="AO34" s="90"/>
      <c r="AP34" s="90">
        <f t="shared" si="1"/>
        <v>25</v>
      </c>
      <c r="AQ34" s="90">
        <v>25</v>
      </c>
      <c r="AR34" s="90"/>
      <c r="AT34" s="90">
        <v>2019</v>
      </c>
      <c r="AU34" s="90" t="s">
        <v>3138</v>
      </c>
      <c r="AV34" s="90"/>
      <c r="AW34" s="90"/>
      <c r="AX34" s="90"/>
      <c r="AY34" s="90">
        <f t="shared" si="2"/>
        <v>21</v>
      </c>
      <c r="AZ34" s="90">
        <v>20</v>
      </c>
      <c r="BA34" s="90">
        <v>1</v>
      </c>
      <c r="BC34" s="55">
        <v>2020</v>
      </c>
      <c r="BD34" s="55" t="s">
        <v>3291</v>
      </c>
      <c r="BE34" s="55"/>
      <c r="BF34" s="55"/>
      <c r="BG34" s="55"/>
      <c r="BH34" s="55">
        <f t="shared" si="3"/>
        <v>43</v>
      </c>
      <c r="BI34" s="55">
        <v>19</v>
      </c>
      <c r="BJ34" s="55">
        <v>24</v>
      </c>
    </row>
    <row r="35" spans="1:62" ht="17">
      <c r="A35" s="90">
        <v>2014</v>
      </c>
      <c r="B35" s="90" t="s">
        <v>3292</v>
      </c>
      <c r="C35" s="90"/>
      <c r="D35" s="90"/>
      <c r="E35" s="90"/>
      <c r="F35" s="90">
        <v>20</v>
      </c>
      <c r="G35" s="90">
        <v>12</v>
      </c>
      <c r="H35" s="90">
        <v>8</v>
      </c>
      <c r="J35" s="90">
        <v>2015</v>
      </c>
      <c r="K35" s="90" t="s">
        <v>2474</v>
      </c>
      <c r="L35" s="90" t="s">
        <v>315</v>
      </c>
      <c r="M35" s="90"/>
      <c r="N35" s="90"/>
      <c r="O35" s="90">
        <v>6</v>
      </c>
      <c r="P35" s="90">
        <v>6</v>
      </c>
      <c r="Q35" s="90"/>
      <c r="S35" s="90">
        <v>2016</v>
      </c>
      <c r="T35" s="90" t="s">
        <v>3293</v>
      </c>
      <c r="U35" s="90" t="s">
        <v>3294</v>
      </c>
      <c r="V35" s="90"/>
      <c r="W35" s="90"/>
      <c r="X35" s="90">
        <v>10</v>
      </c>
      <c r="Y35" s="90">
        <v>10</v>
      </c>
      <c r="Z35" s="90"/>
      <c r="AB35" s="90">
        <v>2017</v>
      </c>
      <c r="AC35" s="90" t="s">
        <v>3295</v>
      </c>
      <c r="AD35" s="90"/>
      <c r="AE35" s="90"/>
      <c r="AF35" s="90"/>
      <c r="AG35" s="90">
        <f t="shared" si="0"/>
        <v>12</v>
      </c>
      <c r="AH35" s="90">
        <v>5</v>
      </c>
      <c r="AI35" s="90">
        <v>7</v>
      </c>
      <c r="AK35" s="90">
        <v>2018</v>
      </c>
      <c r="AL35" s="90" t="s">
        <v>3296</v>
      </c>
      <c r="AM35" s="90"/>
      <c r="AN35" s="90"/>
      <c r="AO35" s="90"/>
      <c r="AP35" s="90">
        <f t="shared" si="1"/>
        <v>30</v>
      </c>
      <c r="AQ35" s="90">
        <v>16</v>
      </c>
      <c r="AR35" s="90">
        <v>14</v>
      </c>
      <c r="AT35" s="90">
        <v>2019</v>
      </c>
      <c r="AU35" s="90" t="s">
        <v>3297</v>
      </c>
      <c r="AV35" s="90" t="s">
        <v>3298</v>
      </c>
      <c r="AW35" s="90"/>
      <c r="AX35" s="90"/>
      <c r="AY35" s="90">
        <f t="shared" si="2"/>
        <v>18</v>
      </c>
      <c r="AZ35" s="90">
        <v>18</v>
      </c>
      <c r="BA35" s="90"/>
      <c r="BC35" s="55">
        <v>2020</v>
      </c>
      <c r="BD35" s="55" t="s">
        <v>3299</v>
      </c>
      <c r="BE35" s="55"/>
      <c r="BF35" s="55"/>
      <c r="BG35" s="55"/>
      <c r="BH35" s="55">
        <f t="shared" si="3"/>
        <v>19</v>
      </c>
      <c r="BI35" s="55">
        <v>17</v>
      </c>
      <c r="BJ35" s="55">
        <v>2</v>
      </c>
    </row>
    <row r="36" spans="1:62" ht="17">
      <c r="A36" s="90">
        <v>2014</v>
      </c>
      <c r="B36" s="90" t="s">
        <v>3300</v>
      </c>
      <c r="C36" s="90"/>
      <c r="D36" s="90"/>
      <c r="E36" s="90"/>
      <c r="F36" s="90">
        <v>19</v>
      </c>
      <c r="G36" s="90">
        <v>10</v>
      </c>
      <c r="H36" s="90">
        <v>9</v>
      </c>
      <c r="J36" s="90">
        <v>2015</v>
      </c>
      <c r="K36" s="90" t="s">
        <v>1741</v>
      </c>
      <c r="L36" s="90" t="s">
        <v>3301</v>
      </c>
      <c r="M36" s="90"/>
      <c r="N36" s="90"/>
      <c r="O36" s="90">
        <v>11</v>
      </c>
      <c r="P36" s="90">
        <v>11</v>
      </c>
      <c r="Q36" s="90"/>
      <c r="S36" s="90">
        <v>2016</v>
      </c>
      <c r="T36" s="90" t="s">
        <v>3153</v>
      </c>
      <c r="U36" s="90" t="s">
        <v>3302</v>
      </c>
      <c r="V36" s="90"/>
      <c r="W36" s="90"/>
      <c r="X36" s="90">
        <v>12</v>
      </c>
      <c r="Y36" s="90">
        <v>12</v>
      </c>
      <c r="Z36" s="90"/>
      <c r="AB36" s="90">
        <v>2017</v>
      </c>
      <c r="AC36" s="90" t="s">
        <v>3292</v>
      </c>
      <c r="AD36" s="90"/>
      <c r="AE36" s="90"/>
      <c r="AF36" s="90"/>
      <c r="AG36" s="90">
        <f t="shared" si="0"/>
        <v>24</v>
      </c>
      <c r="AH36" s="90">
        <v>12</v>
      </c>
      <c r="AI36" s="90">
        <v>12</v>
      </c>
      <c r="AK36" s="90">
        <v>2018</v>
      </c>
      <c r="AL36" s="90" t="s">
        <v>668</v>
      </c>
      <c r="AM36" s="90"/>
      <c r="AN36" s="90"/>
      <c r="AO36" s="90"/>
      <c r="AP36" s="90">
        <f t="shared" si="1"/>
        <v>26</v>
      </c>
      <c r="AQ36" s="90">
        <v>18</v>
      </c>
      <c r="AR36" s="90">
        <v>8</v>
      </c>
      <c r="AT36" s="90">
        <v>2019</v>
      </c>
      <c r="AU36" s="90" t="s">
        <v>3303</v>
      </c>
      <c r="AV36" s="90"/>
      <c r="AW36" s="90"/>
      <c r="AX36" s="90"/>
      <c r="AY36" s="90">
        <f t="shared" si="2"/>
        <v>43</v>
      </c>
      <c r="AZ36" s="90">
        <v>22</v>
      </c>
      <c r="BA36" s="90">
        <v>21</v>
      </c>
      <c r="BC36" s="55">
        <v>2020</v>
      </c>
      <c r="BD36" s="55" t="s">
        <v>3304</v>
      </c>
      <c r="BE36" s="55"/>
      <c r="BF36" s="55"/>
      <c r="BG36" s="55"/>
      <c r="BH36" s="55">
        <f t="shared" si="3"/>
        <v>19</v>
      </c>
      <c r="BI36" s="55">
        <v>10</v>
      </c>
      <c r="BJ36" s="55">
        <v>9</v>
      </c>
    </row>
    <row r="37" spans="1:62" ht="18" thickBot="1">
      <c r="A37" s="90">
        <v>2014</v>
      </c>
      <c r="B37" s="90" t="s">
        <v>923</v>
      </c>
      <c r="C37" s="90"/>
      <c r="D37" s="90"/>
      <c r="E37" s="90"/>
      <c r="F37" s="92">
        <v>10</v>
      </c>
      <c r="G37" s="92">
        <v>4</v>
      </c>
      <c r="H37" s="92">
        <v>6</v>
      </c>
      <c r="J37" s="90">
        <v>2015</v>
      </c>
      <c r="K37" s="90" t="s">
        <v>3305</v>
      </c>
      <c r="L37" s="90"/>
      <c r="M37" s="90"/>
      <c r="N37" s="90"/>
      <c r="O37" s="90">
        <v>23</v>
      </c>
      <c r="P37" s="90">
        <v>9</v>
      </c>
      <c r="Q37" s="90">
        <v>14</v>
      </c>
      <c r="S37" s="90">
        <v>2016</v>
      </c>
      <c r="T37" s="90" t="s">
        <v>3306</v>
      </c>
      <c r="U37" s="90" t="s">
        <v>3307</v>
      </c>
      <c r="V37" s="90"/>
      <c r="W37" s="90"/>
      <c r="X37" s="90">
        <v>8</v>
      </c>
      <c r="Y37" s="90">
        <v>8</v>
      </c>
      <c r="Z37" s="90"/>
      <c r="AB37" s="70">
        <v>2017</v>
      </c>
      <c r="AC37" s="70" t="s">
        <v>3308</v>
      </c>
      <c r="AD37" s="70" t="s">
        <v>3309</v>
      </c>
      <c r="AE37" s="70" t="s">
        <v>914</v>
      </c>
      <c r="AF37" s="70"/>
      <c r="AG37" s="70">
        <f t="shared" si="0"/>
        <v>20</v>
      </c>
      <c r="AH37" s="70">
        <v>20</v>
      </c>
      <c r="AI37" s="70"/>
      <c r="AJ37" s="50"/>
      <c r="AK37" s="90">
        <v>2018</v>
      </c>
      <c r="AL37" s="90" t="s">
        <v>1017</v>
      </c>
      <c r="AM37" s="90" t="s">
        <v>3310</v>
      </c>
      <c r="AN37" s="90"/>
      <c r="AO37" s="90"/>
      <c r="AP37" s="90">
        <f t="shared" si="1"/>
        <v>12</v>
      </c>
      <c r="AQ37" s="90">
        <v>12</v>
      </c>
      <c r="AR37" s="90"/>
      <c r="AT37" s="90">
        <v>2019</v>
      </c>
      <c r="AU37" s="90" t="s">
        <v>3311</v>
      </c>
      <c r="AV37" s="90" t="s">
        <v>3312</v>
      </c>
      <c r="AW37" s="90"/>
      <c r="AX37" s="70" t="s">
        <v>914</v>
      </c>
      <c r="AY37" s="90">
        <f t="shared" si="2"/>
        <v>27</v>
      </c>
      <c r="AZ37" s="90"/>
      <c r="BA37" s="90">
        <v>27</v>
      </c>
      <c r="BC37" s="55">
        <v>2020</v>
      </c>
      <c r="BD37" s="55" t="s">
        <v>3313</v>
      </c>
      <c r="BE37" s="55"/>
      <c r="BF37" s="55"/>
      <c r="BG37" s="55"/>
      <c r="BH37" s="55">
        <f t="shared" si="3"/>
        <v>10</v>
      </c>
      <c r="BI37" s="55">
        <v>10</v>
      </c>
      <c r="BJ37" s="55"/>
    </row>
    <row r="38" spans="1:62" ht="18" thickTop="1">
      <c r="F38" s="52">
        <f>SUM(F1:F37)</f>
        <v>711</v>
      </c>
      <c r="G38" s="52">
        <f>SUM(G1:G37)</f>
        <v>487</v>
      </c>
      <c r="H38" s="52">
        <f>SUM(H1:H37)</f>
        <v>224</v>
      </c>
      <c r="I38" s="50"/>
      <c r="J38" s="90">
        <v>2015</v>
      </c>
      <c r="K38" s="90" t="s">
        <v>403</v>
      </c>
      <c r="L38" s="90" t="s">
        <v>3314</v>
      </c>
      <c r="M38" s="90"/>
      <c r="N38" s="90"/>
      <c r="O38" s="90">
        <v>21</v>
      </c>
      <c r="P38" s="90">
        <v>21</v>
      </c>
      <c r="Q38" s="90"/>
      <c r="S38" s="90">
        <v>2016</v>
      </c>
      <c r="T38" s="90" t="s">
        <v>3306</v>
      </c>
      <c r="U38" s="90"/>
      <c r="V38" s="90"/>
      <c r="W38" s="90"/>
      <c r="X38" s="90">
        <v>14</v>
      </c>
      <c r="Y38" s="90">
        <v>12</v>
      </c>
      <c r="Z38" s="90">
        <v>2</v>
      </c>
      <c r="AB38" s="90">
        <v>2017</v>
      </c>
      <c r="AC38" s="90" t="s">
        <v>1755</v>
      </c>
      <c r="AD38" s="90" t="s">
        <v>1599</v>
      </c>
      <c r="AE38" s="90"/>
      <c r="AF38" s="90"/>
      <c r="AG38" s="90">
        <f t="shared" si="0"/>
        <v>20</v>
      </c>
      <c r="AH38" s="90">
        <v>20</v>
      </c>
      <c r="AI38" s="90"/>
      <c r="AK38" s="90">
        <v>2018</v>
      </c>
      <c r="AL38" s="90" t="s">
        <v>3315</v>
      </c>
      <c r="AM38" s="90" t="s">
        <v>3316</v>
      </c>
      <c r="AN38" s="90"/>
      <c r="AO38" s="90"/>
      <c r="AP38" s="90">
        <f t="shared" si="1"/>
        <v>11</v>
      </c>
      <c r="AQ38" s="90">
        <v>11</v>
      </c>
      <c r="AR38" s="90"/>
      <c r="AT38" s="90">
        <v>2019</v>
      </c>
      <c r="AU38" s="90" t="s">
        <v>3317</v>
      </c>
      <c r="AV38" s="90" t="s">
        <v>3318</v>
      </c>
      <c r="AW38" s="90"/>
      <c r="AX38" s="90"/>
      <c r="AY38" s="90">
        <f t="shared" si="2"/>
        <v>19</v>
      </c>
      <c r="AZ38" s="90">
        <v>19</v>
      </c>
      <c r="BA38" s="90"/>
      <c r="BC38" s="55">
        <v>2020</v>
      </c>
      <c r="BD38" s="55" t="s">
        <v>1741</v>
      </c>
      <c r="BE38" s="55"/>
      <c r="BF38" s="55"/>
      <c r="BG38" s="55"/>
      <c r="BH38" s="55">
        <f t="shared" si="3"/>
        <v>20</v>
      </c>
      <c r="BI38" s="55">
        <v>20</v>
      </c>
      <c r="BJ38" s="55"/>
    </row>
    <row r="39" spans="1:62" ht="17">
      <c r="F39" s="52">
        <v>711</v>
      </c>
      <c r="G39" s="52">
        <v>68.5</v>
      </c>
      <c r="H39" s="52">
        <v>31.5</v>
      </c>
      <c r="I39" s="50"/>
      <c r="J39" s="90">
        <v>2015</v>
      </c>
      <c r="K39" s="90" t="s">
        <v>403</v>
      </c>
      <c r="L39" s="90"/>
      <c r="M39" s="90"/>
      <c r="N39" s="90"/>
      <c r="O39" s="90">
        <v>9</v>
      </c>
      <c r="P39" s="90">
        <v>9</v>
      </c>
      <c r="Q39" s="90"/>
      <c r="S39" s="90">
        <v>2016</v>
      </c>
      <c r="T39" s="90" t="s">
        <v>3319</v>
      </c>
      <c r="U39" s="90"/>
      <c r="V39" s="90"/>
      <c r="W39" s="90"/>
      <c r="X39" s="90">
        <v>8</v>
      </c>
      <c r="Y39" s="90">
        <v>7</v>
      </c>
      <c r="Z39" s="90">
        <v>1</v>
      </c>
      <c r="AB39" s="90">
        <v>2017</v>
      </c>
      <c r="AC39" s="90" t="s">
        <v>2513</v>
      </c>
      <c r="AD39" s="90"/>
      <c r="AE39" s="90"/>
      <c r="AF39" s="90"/>
      <c r="AG39" s="90">
        <f t="shared" si="0"/>
        <v>28</v>
      </c>
      <c r="AH39" s="90">
        <v>25</v>
      </c>
      <c r="AI39" s="90">
        <v>3</v>
      </c>
      <c r="AK39" s="90">
        <v>2018</v>
      </c>
      <c r="AL39" s="90" t="s">
        <v>3320</v>
      </c>
      <c r="AM39" s="90"/>
      <c r="AN39" s="90"/>
      <c r="AO39" s="90"/>
      <c r="AP39" s="90">
        <f t="shared" si="1"/>
        <v>20</v>
      </c>
      <c r="AQ39" s="90">
        <v>9</v>
      </c>
      <c r="AR39" s="90">
        <v>11</v>
      </c>
      <c r="AT39" s="70">
        <v>2019</v>
      </c>
      <c r="AU39" s="70" t="s">
        <v>3321</v>
      </c>
      <c r="AV39" s="70" t="s">
        <v>3322</v>
      </c>
      <c r="AW39" s="70" t="s">
        <v>914</v>
      </c>
      <c r="AX39" s="70"/>
      <c r="AY39" s="70">
        <f t="shared" si="2"/>
        <v>12</v>
      </c>
      <c r="AZ39" s="70">
        <v>12</v>
      </c>
      <c r="BA39" s="70"/>
      <c r="BB39" s="50"/>
      <c r="BC39" s="55">
        <v>2020</v>
      </c>
      <c r="BD39" s="55" t="s">
        <v>1015</v>
      </c>
      <c r="BE39" s="55"/>
      <c r="BF39" s="70" t="s">
        <v>914</v>
      </c>
      <c r="BG39" s="55"/>
      <c r="BH39" s="55">
        <f t="shared" si="3"/>
        <v>17</v>
      </c>
      <c r="BI39" s="55"/>
      <c r="BJ39" s="55">
        <v>17</v>
      </c>
    </row>
    <row r="40" spans="1:62" ht="17">
      <c r="F40" s="52"/>
      <c r="G40" s="52" t="s">
        <v>3323</v>
      </c>
      <c r="H40" s="52" t="s">
        <v>3324</v>
      </c>
      <c r="I40" s="50"/>
      <c r="J40" s="90">
        <v>2015</v>
      </c>
      <c r="K40" s="90" t="s">
        <v>565</v>
      </c>
      <c r="L40" s="90" t="s">
        <v>3325</v>
      </c>
      <c r="M40" s="90"/>
      <c r="N40" s="90"/>
      <c r="O40" s="90">
        <v>30</v>
      </c>
      <c r="P40" s="90">
        <v>30</v>
      </c>
      <c r="Q40" s="90"/>
      <c r="S40" s="90">
        <v>2016</v>
      </c>
      <c r="T40" s="90" t="s">
        <v>3326</v>
      </c>
      <c r="U40" s="90" t="s">
        <v>3327</v>
      </c>
      <c r="V40" s="90"/>
      <c r="W40" s="90"/>
      <c r="X40" s="90">
        <v>6</v>
      </c>
      <c r="Y40" s="90">
        <v>6</v>
      </c>
      <c r="Z40" s="90"/>
      <c r="AB40" s="90">
        <v>2017</v>
      </c>
      <c r="AC40" s="90" t="s">
        <v>1235</v>
      </c>
      <c r="AD40" s="90"/>
      <c r="AE40" s="90"/>
      <c r="AF40" s="90"/>
      <c r="AG40" s="90">
        <f t="shared" si="0"/>
        <v>9</v>
      </c>
      <c r="AH40" s="90">
        <v>8</v>
      </c>
      <c r="AI40" s="90">
        <v>1</v>
      </c>
      <c r="AK40" s="90">
        <v>2018</v>
      </c>
      <c r="AL40" s="90" t="s">
        <v>3328</v>
      </c>
      <c r="AM40" s="90"/>
      <c r="AN40" s="90"/>
      <c r="AO40" s="90"/>
      <c r="AP40" s="90">
        <f t="shared" si="1"/>
        <v>67</v>
      </c>
      <c r="AQ40" s="90">
        <v>32</v>
      </c>
      <c r="AR40" s="90">
        <v>35</v>
      </c>
      <c r="AT40" s="90">
        <v>2019</v>
      </c>
      <c r="AU40" s="90" t="s">
        <v>3329</v>
      </c>
      <c r="AV40" s="90"/>
      <c r="AW40" s="90"/>
      <c r="AX40" s="90"/>
      <c r="AY40" s="90">
        <f t="shared" si="2"/>
        <v>20</v>
      </c>
      <c r="AZ40" s="90">
        <v>10</v>
      </c>
      <c r="BA40" s="90">
        <v>10</v>
      </c>
      <c r="BC40" s="55">
        <v>2020</v>
      </c>
      <c r="BD40" s="55" t="s">
        <v>2048</v>
      </c>
      <c r="BE40" s="55"/>
      <c r="BF40" s="70" t="s">
        <v>914</v>
      </c>
      <c r="BG40" s="55"/>
      <c r="BH40" s="55">
        <f t="shared" si="3"/>
        <v>9</v>
      </c>
      <c r="BI40" s="55">
        <v>9</v>
      </c>
      <c r="BJ40" s="55"/>
    </row>
    <row r="41" spans="1:62" ht="17">
      <c r="J41" s="90">
        <v>2015</v>
      </c>
      <c r="K41" s="90" t="s">
        <v>3330</v>
      </c>
      <c r="L41" s="90" t="s">
        <v>3331</v>
      </c>
      <c r="M41" s="90"/>
      <c r="N41" s="90"/>
      <c r="O41" s="90">
        <v>11</v>
      </c>
      <c r="P41" s="90">
        <v>11</v>
      </c>
      <c r="Q41" s="90"/>
      <c r="S41" s="90">
        <v>2016</v>
      </c>
      <c r="T41" s="90" t="s">
        <v>3332</v>
      </c>
      <c r="U41" s="90"/>
      <c r="V41" s="90"/>
      <c r="W41" s="90"/>
      <c r="X41" s="90">
        <v>42</v>
      </c>
      <c r="Y41" s="90">
        <v>20</v>
      </c>
      <c r="Z41" s="90">
        <v>22</v>
      </c>
      <c r="AB41" s="90">
        <v>2017</v>
      </c>
      <c r="AC41" s="90" t="s">
        <v>3093</v>
      </c>
      <c r="AD41" s="90"/>
      <c r="AE41" s="90"/>
      <c r="AF41" s="90"/>
      <c r="AG41" s="90">
        <f t="shared" si="0"/>
        <v>13</v>
      </c>
      <c r="AH41" s="90">
        <v>7</v>
      </c>
      <c r="AI41" s="90">
        <v>6</v>
      </c>
      <c r="AK41" s="90">
        <v>2018</v>
      </c>
      <c r="AL41" s="90" t="s">
        <v>3333</v>
      </c>
      <c r="AM41" s="90"/>
      <c r="AN41" s="90"/>
      <c r="AO41" s="90"/>
      <c r="AP41" s="90">
        <f t="shared" si="1"/>
        <v>12</v>
      </c>
      <c r="AQ41" s="90">
        <v>11</v>
      </c>
      <c r="AR41" s="90">
        <v>1</v>
      </c>
      <c r="AT41" s="90">
        <v>2019</v>
      </c>
      <c r="AU41" s="90" t="s">
        <v>3334</v>
      </c>
      <c r="AV41" s="90"/>
      <c r="AW41" s="90"/>
      <c r="AX41" s="90"/>
      <c r="AY41" s="90">
        <f t="shared" si="2"/>
        <v>33</v>
      </c>
      <c r="AZ41" s="90">
        <v>25</v>
      </c>
      <c r="BA41" s="90">
        <v>8</v>
      </c>
      <c r="BC41" s="55">
        <v>2020</v>
      </c>
      <c r="BD41" s="55" t="s">
        <v>3202</v>
      </c>
      <c r="BE41" s="55"/>
      <c r="BF41" s="55"/>
      <c r="BG41" s="55"/>
      <c r="BH41" s="55">
        <f t="shared" si="3"/>
        <v>24</v>
      </c>
      <c r="BI41" s="55">
        <v>10</v>
      </c>
      <c r="BJ41" s="55">
        <v>14</v>
      </c>
    </row>
    <row r="42" spans="1:62" ht="17">
      <c r="J42" s="90">
        <v>2015</v>
      </c>
      <c r="K42" s="90" t="s">
        <v>3335</v>
      </c>
      <c r="L42" s="90" t="s">
        <v>3336</v>
      </c>
      <c r="M42" s="90"/>
      <c r="N42" s="90"/>
      <c r="O42" s="90">
        <v>11</v>
      </c>
      <c r="P42" s="90">
        <v>11</v>
      </c>
      <c r="Q42" s="90"/>
      <c r="S42" s="90">
        <v>2016</v>
      </c>
      <c r="T42" s="90" t="s">
        <v>3337</v>
      </c>
      <c r="U42" s="90"/>
      <c r="V42" s="90"/>
      <c r="W42" s="90"/>
      <c r="X42" s="90">
        <v>19</v>
      </c>
      <c r="Y42" s="90">
        <v>8</v>
      </c>
      <c r="Z42" s="90">
        <v>11</v>
      </c>
      <c r="AB42" s="90">
        <v>2017</v>
      </c>
      <c r="AC42" s="90" t="s">
        <v>3154</v>
      </c>
      <c r="AD42" s="90"/>
      <c r="AE42" s="90"/>
      <c r="AF42" s="90"/>
      <c r="AG42" s="90">
        <f t="shared" si="0"/>
        <v>16</v>
      </c>
      <c r="AH42" s="90">
        <v>8</v>
      </c>
      <c r="AI42" s="90">
        <v>8</v>
      </c>
      <c r="AK42" s="90">
        <v>2018</v>
      </c>
      <c r="AL42" s="90" t="s">
        <v>3338</v>
      </c>
      <c r="AM42" s="90"/>
      <c r="AN42" s="90"/>
      <c r="AO42" s="90"/>
      <c r="AP42" s="90">
        <f t="shared" si="1"/>
        <v>25</v>
      </c>
      <c r="AQ42" s="90">
        <v>12</v>
      </c>
      <c r="AR42" s="90">
        <v>13</v>
      </c>
      <c r="AT42" s="90">
        <v>2019</v>
      </c>
      <c r="AU42" s="90" t="s">
        <v>3339</v>
      </c>
      <c r="AV42" s="90"/>
      <c r="AW42" s="90"/>
      <c r="AX42" s="90"/>
      <c r="AY42" s="90">
        <f t="shared" si="2"/>
        <v>6</v>
      </c>
      <c r="AZ42" s="90">
        <v>5</v>
      </c>
      <c r="BA42" s="90">
        <v>1</v>
      </c>
      <c r="BC42" s="55">
        <v>2020</v>
      </c>
      <c r="BD42" s="55" t="s">
        <v>3340</v>
      </c>
      <c r="BE42" s="55"/>
      <c r="BF42" s="55"/>
      <c r="BG42" s="55"/>
      <c r="BH42" s="55">
        <f t="shared" si="3"/>
        <v>54</v>
      </c>
      <c r="BI42" s="55">
        <v>25</v>
      </c>
      <c r="BJ42" s="55">
        <v>29</v>
      </c>
    </row>
    <row r="43" spans="1:62" ht="17">
      <c r="J43" s="90">
        <v>2015</v>
      </c>
      <c r="K43" s="90" t="s">
        <v>972</v>
      </c>
      <c r="L43" s="90" t="s">
        <v>3341</v>
      </c>
      <c r="M43" s="90"/>
      <c r="N43" s="90"/>
      <c r="O43" s="90">
        <v>12</v>
      </c>
      <c r="P43" s="90">
        <v>12</v>
      </c>
      <c r="Q43" s="90"/>
      <c r="S43" s="90">
        <v>2016</v>
      </c>
      <c r="T43" s="90" t="s">
        <v>347</v>
      </c>
      <c r="U43" s="90"/>
      <c r="V43" s="90"/>
      <c r="W43" s="90"/>
      <c r="X43" s="90">
        <v>11</v>
      </c>
      <c r="Y43" s="90">
        <v>9</v>
      </c>
      <c r="Z43" s="90">
        <v>2</v>
      </c>
      <c r="AB43" s="90">
        <v>2017</v>
      </c>
      <c r="AC43" s="90" t="s">
        <v>878</v>
      </c>
      <c r="AD43" s="90"/>
      <c r="AE43" s="90"/>
      <c r="AF43" s="90"/>
      <c r="AG43" s="90">
        <f t="shared" si="0"/>
        <v>19</v>
      </c>
      <c r="AH43" s="90">
        <v>9</v>
      </c>
      <c r="AI43" s="90">
        <v>10</v>
      </c>
      <c r="AK43" s="70">
        <v>2018</v>
      </c>
      <c r="AL43" s="70" t="s">
        <v>3342</v>
      </c>
      <c r="AM43" s="70" t="s">
        <v>3343</v>
      </c>
      <c r="AN43" s="70" t="s">
        <v>914</v>
      </c>
      <c r="AO43" s="70"/>
      <c r="AP43" s="70">
        <f t="shared" si="1"/>
        <v>20</v>
      </c>
      <c r="AQ43" s="70">
        <v>20</v>
      </c>
      <c r="AR43" s="70"/>
      <c r="AS43" s="50"/>
      <c r="AT43" s="90">
        <v>2019</v>
      </c>
      <c r="AU43" s="90" t="s">
        <v>3344</v>
      </c>
      <c r="AV43" s="90" t="s">
        <v>3345</v>
      </c>
      <c r="AW43" s="90"/>
      <c r="AX43" s="70" t="s">
        <v>914</v>
      </c>
      <c r="AY43" s="90">
        <f t="shared" si="2"/>
        <v>36</v>
      </c>
      <c r="AZ43" s="90"/>
      <c r="BA43" s="90">
        <v>36</v>
      </c>
      <c r="BC43" s="55">
        <v>2020</v>
      </c>
      <c r="BD43" s="55" t="s">
        <v>3118</v>
      </c>
      <c r="BE43" s="55"/>
      <c r="BF43" s="55"/>
      <c r="BG43" s="55"/>
      <c r="BH43" s="55">
        <f t="shared" si="3"/>
        <v>19</v>
      </c>
      <c r="BI43" s="55">
        <v>13</v>
      </c>
      <c r="BJ43" s="55">
        <v>6</v>
      </c>
    </row>
    <row r="44" spans="1:62" ht="17">
      <c r="J44" s="90">
        <v>2015</v>
      </c>
      <c r="K44" s="90" t="s">
        <v>3266</v>
      </c>
      <c r="L44" s="90" t="s">
        <v>3346</v>
      </c>
      <c r="M44" s="90"/>
      <c r="N44" s="90"/>
      <c r="O44" s="90">
        <v>16</v>
      </c>
      <c r="P44" s="90">
        <v>16</v>
      </c>
      <c r="Q44" s="90"/>
      <c r="S44" s="90">
        <v>2016</v>
      </c>
      <c r="T44" s="90" t="s">
        <v>1166</v>
      </c>
      <c r="U44" s="90"/>
      <c r="V44" s="90"/>
      <c r="W44" s="90"/>
      <c r="X44" s="90">
        <v>27</v>
      </c>
      <c r="Y44" s="90">
        <v>15</v>
      </c>
      <c r="Z44" s="90">
        <v>12</v>
      </c>
      <c r="AB44" s="90">
        <v>2017</v>
      </c>
      <c r="AC44" s="90" t="s">
        <v>2914</v>
      </c>
      <c r="AD44" s="90" t="s">
        <v>1567</v>
      </c>
      <c r="AE44" s="90"/>
      <c r="AF44" s="90"/>
      <c r="AG44" s="90">
        <f t="shared" si="0"/>
        <v>10</v>
      </c>
      <c r="AH44" s="90">
        <v>10</v>
      </c>
      <c r="AI44" s="90"/>
      <c r="AK44" s="90">
        <v>2018</v>
      </c>
      <c r="AL44" s="90" t="s">
        <v>3347</v>
      </c>
      <c r="AM44" s="90" t="s">
        <v>3348</v>
      </c>
      <c r="AN44" s="90"/>
      <c r="AO44" s="90"/>
      <c r="AP44" s="90">
        <f t="shared" si="1"/>
        <v>12</v>
      </c>
      <c r="AQ44" s="90">
        <v>12</v>
      </c>
      <c r="AR44" s="90"/>
      <c r="AT44" s="90">
        <v>2019</v>
      </c>
      <c r="AU44" s="90" t="s">
        <v>3349</v>
      </c>
      <c r="AV44" s="90" t="s">
        <v>1599</v>
      </c>
      <c r="AW44" s="90"/>
      <c r="AX44" s="90"/>
      <c r="AY44" s="90">
        <f t="shared" si="2"/>
        <v>10</v>
      </c>
      <c r="AZ44" s="90">
        <v>10</v>
      </c>
      <c r="BA44" s="90"/>
      <c r="BC44" s="55">
        <v>2020</v>
      </c>
      <c r="BD44" s="55" t="s">
        <v>879</v>
      </c>
      <c r="BE44" s="55"/>
      <c r="BF44" s="55"/>
      <c r="BG44" s="55"/>
      <c r="BH44" s="55">
        <f t="shared" si="3"/>
        <v>19</v>
      </c>
      <c r="BI44" s="55">
        <v>13</v>
      </c>
      <c r="BJ44" s="55">
        <v>6</v>
      </c>
    </row>
    <row r="45" spans="1:62" s="85" customFormat="1" ht="19" customHeight="1">
      <c r="I45" s="89"/>
      <c r="J45" s="90">
        <v>2015</v>
      </c>
      <c r="K45" s="90" t="s">
        <v>3350</v>
      </c>
      <c r="L45" s="90" t="s">
        <v>3351</v>
      </c>
      <c r="M45" s="90"/>
      <c r="N45" s="90"/>
      <c r="O45" s="90">
        <v>10</v>
      </c>
      <c r="P45" s="90">
        <v>10</v>
      </c>
      <c r="Q45" s="90"/>
      <c r="R45" s="88"/>
      <c r="S45" s="70">
        <v>2016</v>
      </c>
      <c r="T45" s="70" t="s">
        <v>3352</v>
      </c>
      <c r="U45" s="70" t="s">
        <v>3149</v>
      </c>
      <c r="V45" s="70" t="s">
        <v>914</v>
      </c>
      <c r="W45" s="70"/>
      <c r="X45" s="70">
        <v>48</v>
      </c>
      <c r="Y45" s="70">
        <v>48</v>
      </c>
      <c r="Z45" s="70"/>
      <c r="AA45" s="50"/>
      <c r="AB45" s="90">
        <v>2017</v>
      </c>
      <c r="AC45" s="90" t="s">
        <v>3064</v>
      </c>
      <c r="AD45" s="90"/>
      <c r="AE45" s="90"/>
      <c r="AF45" s="90"/>
      <c r="AG45" s="90">
        <f t="shared" si="0"/>
        <v>18</v>
      </c>
      <c r="AH45" s="90">
        <v>12</v>
      </c>
      <c r="AI45" s="90">
        <v>6</v>
      </c>
      <c r="AJ45" s="88"/>
      <c r="AK45" s="90">
        <v>2018</v>
      </c>
      <c r="AL45" s="90" t="s">
        <v>2195</v>
      </c>
      <c r="AM45" s="90"/>
      <c r="AN45" s="90"/>
      <c r="AO45" s="90"/>
      <c r="AP45" s="90">
        <f t="shared" si="1"/>
        <v>18</v>
      </c>
      <c r="AQ45" s="90">
        <v>9</v>
      </c>
      <c r="AR45" s="90">
        <v>9</v>
      </c>
      <c r="AS45" s="88"/>
      <c r="AT45" s="90">
        <v>2019</v>
      </c>
      <c r="AU45" s="90" t="s">
        <v>3353</v>
      </c>
      <c r="AV45" s="90"/>
      <c r="AW45" s="90"/>
      <c r="AX45" s="90"/>
      <c r="AY45" s="90">
        <f t="shared" si="2"/>
        <v>13</v>
      </c>
      <c r="AZ45" s="90">
        <v>9</v>
      </c>
      <c r="BA45" s="90">
        <v>4</v>
      </c>
      <c r="BB45" s="88"/>
      <c r="BC45" s="55">
        <v>2020</v>
      </c>
      <c r="BD45" s="55" t="s">
        <v>3354</v>
      </c>
      <c r="BE45" s="55" t="s">
        <v>3355</v>
      </c>
      <c r="BF45" s="55"/>
      <c r="BG45" s="70" t="s">
        <v>914</v>
      </c>
      <c r="BH45" s="55">
        <f t="shared" si="3"/>
        <v>871</v>
      </c>
      <c r="BI45" s="55"/>
      <c r="BJ45" s="55">
        <v>871</v>
      </c>
    </row>
    <row r="46" spans="1:62" ht="17">
      <c r="J46" s="90">
        <v>2015</v>
      </c>
      <c r="K46" s="90" t="s">
        <v>3356</v>
      </c>
      <c r="L46" s="90" t="s">
        <v>3357</v>
      </c>
      <c r="M46" s="90"/>
      <c r="N46" s="90"/>
      <c r="O46" s="90">
        <v>15</v>
      </c>
      <c r="P46" s="90">
        <v>15</v>
      </c>
      <c r="Q46" s="90"/>
      <c r="S46" s="90">
        <v>2016</v>
      </c>
      <c r="T46" s="90" t="s">
        <v>3358</v>
      </c>
      <c r="U46" s="90"/>
      <c r="V46" s="90"/>
      <c r="W46" s="90"/>
      <c r="X46" s="90">
        <v>11</v>
      </c>
      <c r="Y46" s="90">
        <v>9</v>
      </c>
      <c r="Z46" s="90">
        <v>2</v>
      </c>
      <c r="AB46" s="90">
        <v>2017</v>
      </c>
      <c r="AC46" s="90" t="s">
        <v>98</v>
      </c>
      <c r="AD46" s="90"/>
      <c r="AE46" s="90"/>
      <c r="AF46" s="90"/>
      <c r="AG46" s="90">
        <f t="shared" si="0"/>
        <v>12</v>
      </c>
      <c r="AH46" s="90">
        <v>6</v>
      </c>
      <c r="AI46" s="90">
        <v>6</v>
      </c>
      <c r="AK46" s="70">
        <v>2018</v>
      </c>
      <c r="AL46" s="70" t="s">
        <v>3254</v>
      </c>
      <c r="AM46" s="70" t="s">
        <v>3359</v>
      </c>
      <c r="AN46" s="70" t="s">
        <v>914</v>
      </c>
      <c r="AO46" s="70"/>
      <c r="AP46" s="70">
        <f t="shared" si="1"/>
        <v>13</v>
      </c>
      <c r="AQ46" s="70">
        <v>13</v>
      </c>
      <c r="AR46" s="70"/>
      <c r="AS46" s="50"/>
      <c r="AT46" s="90">
        <v>2019</v>
      </c>
      <c r="AU46" s="90" t="s">
        <v>3360</v>
      </c>
      <c r="AV46" s="90"/>
      <c r="AW46" s="90"/>
      <c r="AX46" s="90"/>
      <c r="AY46" s="90">
        <f t="shared" si="2"/>
        <v>16</v>
      </c>
      <c r="AZ46" s="90">
        <v>9</v>
      </c>
      <c r="BA46" s="90">
        <v>7</v>
      </c>
      <c r="BC46" s="55">
        <v>2020</v>
      </c>
      <c r="BD46" s="55" t="s">
        <v>3361</v>
      </c>
      <c r="BE46" s="55"/>
      <c r="BF46" s="55"/>
      <c r="BG46" s="55"/>
      <c r="BH46" s="55">
        <f t="shared" si="3"/>
        <v>10</v>
      </c>
      <c r="BI46" s="55">
        <v>5</v>
      </c>
      <c r="BJ46" s="55">
        <v>5</v>
      </c>
    </row>
    <row r="47" spans="1:62" ht="17">
      <c r="A47" s="86"/>
      <c r="B47" s="86"/>
      <c r="C47" s="86"/>
      <c r="D47" s="86"/>
      <c r="E47" s="86"/>
      <c r="F47" s="86"/>
      <c r="G47" s="86"/>
      <c r="J47" s="90">
        <v>2015</v>
      </c>
      <c r="K47" s="90" t="s">
        <v>1964</v>
      </c>
      <c r="L47" s="90" t="s">
        <v>3362</v>
      </c>
      <c r="M47" s="90"/>
      <c r="N47" s="90"/>
      <c r="O47" s="90">
        <v>21</v>
      </c>
      <c r="P47" s="90">
        <v>21</v>
      </c>
      <c r="Q47" s="90"/>
      <c r="S47" s="90">
        <v>2016</v>
      </c>
      <c r="T47" s="90" t="s">
        <v>3363</v>
      </c>
      <c r="U47" s="90"/>
      <c r="V47" s="90"/>
      <c r="W47" s="90"/>
      <c r="X47" s="90">
        <v>7</v>
      </c>
      <c r="Y47" s="90">
        <v>4</v>
      </c>
      <c r="Z47" s="90">
        <v>3</v>
      </c>
      <c r="AB47" s="90">
        <v>2017</v>
      </c>
      <c r="AC47" s="90" t="s">
        <v>3364</v>
      </c>
      <c r="AD47" s="90"/>
      <c r="AE47" s="90"/>
      <c r="AF47" s="90"/>
      <c r="AG47" s="90">
        <f t="shared" si="0"/>
        <v>10</v>
      </c>
      <c r="AH47" s="90">
        <v>8</v>
      </c>
      <c r="AI47" s="90">
        <v>2</v>
      </c>
      <c r="AK47" s="90">
        <v>2018</v>
      </c>
      <c r="AL47" s="90" t="s">
        <v>1874</v>
      </c>
      <c r="AM47" s="90"/>
      <c r="AN47" s="90"/>
      <c r="AO47" s="90"/>
      <c r="AP47" s="90">
        <f t="shared" si="1"/>
        <v>12</v>
      </c>
      <c r="AQ47" s="90">
        <v>4</v>
      </c>
      <c r="AR47" s="90">
        <v>8</v>
      </c>
      <c r="AT47" s="90">
        <v>2019</v>
      </c>
      <c r="AU47" s="90" t="s">
        <v>2771</v>
      </c>
      <c r="AV47" s="90"/>
      <c r="AW47" s="90"/>
      <c r="AX47" s="90"/>
      <c r="AY47" s="90">
        <f t="shared" si="2"/>
        <v>3</v>
      </c>
      <c r="AZ47" s="90">
        <v>2</v>
      </c>
      <c r="BA47" s="90">
        <v>1</v>
      </c>
      <c r="BC47" s="55">
        <v>2020</v>
      </c>
      <c r="BD47" s="55" t="s">
        <v>2189</v>
      </c>
      <c r="BE47" s="55"/>
      <c r="BF47" s="55"/>
      <c r="BG47" s="55"/>
      <c r="BH47" s="55">
        <f t="shared" si="3"/>
        <v>20</v>
      </c>
      <c r="BI47" s="55">
        <v>8</v>
      </c>
      <c r="BJ47" s="55">
        <v>12</v>
      </c>
    </row>
    <row r="48" spans="1:62" ht="20" customHeight="1">
      <c r="A48" s="87"/>
      <c r="B48" s="87"/>
      <c r="C48" s="87"/>
      <c r="D48" s="87"/>
      <c r="E48" s="87"/>
      <c r="F48" s="112"/>
      <c r="G48" s="112"/>
      <c r="J48" s="90">
        <v>2015</v>
      </c>
      <c r="K48" s="90" t="s">
        <v>3365</v>
      </c>
      <c r="L48" s="90" t="s">
        <v>3366</v>
      </c>
      <c r="M48" s="90"/>
      <c r="N48" s="90"/>
      <c r="O48" s="90">
        <v>54</v>
      </c>
      <c r="P48" s="90"/>
      <c r="Q48" s="90">
        <v>54</v>
      </c>
      <c r="S48" s="70">
        <v>2016</v>
      </c>
      <c r="T48" s="70" t="s">
        <v>776</v>
      </c>
      <c r="U48" s="70" t="s">
        <v>3367</v>
      </c>
      <c r="V48" s="70" t="s">
        <v>914</v>
      </c>
      <c r="W48" s="70"/>
      <c r="X48" s="70">
        <v>18</v>
      </c>
      <c r="Y48" s="70">
        <v>18</v>
      </c>
      <c r="Z48" s="70"/>
      <c r="AA48" s="50"/>
      <c r="AB48" s="90">
        <v>2017</v>
      </c>
      <c r="AC48" s="90" t="s">
        <v>3368</v>
      </c>
      <c r="AD48" s="90" t="s">
        <v>2016</v>
      </c>
      <c r="AE48" s="90"/>
      <c r="AF48" s="90"/>
      <c r="AG48" s="90">
        <f t="shared" si="0"/>
        <v>6</v>
      </c>
      <c r="AH48" s="90">
        <v>6</v>
      </c>
      <c r="AI48" s="90"/>
      <c r="AK48" s="90">
        <v>2018</v>
      </c>
      <c r="AL48" s="90" t="s">
        <v>3369</v>
      </c>
      <c r="AM48" s="90"/>
      <c r="AN48" s="90"/>
      <c r="AO48" s="90"/>
      <c r="AP48" s="90">
        <f t="shared" si="1"/>
        <v>8</v>
      </c>
      <c r="AQ48" s="90">
        <v>5</v>
      </c>
      <c r="AR48" s="90">
        <v>3</v>
      </c>
      <c r="AT48" s="90">
        <v>2019</v>
      </c>
      <c r="AU48" s="90" t="s">
        <v>3370</v>
      </c>
      <c r="AV48" s="90"/>
      <c r="AW48" s="90"/>
      <c r="AX48" s="90"/>
      <c r="AY48" s="90">
        <f t="shared" si="2"/>
        <v>13</v>
      </c>
      <c r="AZ48" s="90">
        <v>9</v>
      </c>
      <c r="BA48" s="90">
        <v>4</v>
      </c>
      <c r="BC48" s="55">
        <v>2020</v>
      </c>
      <c r="BD48" s="55" t="s">
        <v>3371</v>
      </c>
      <c r="BE48" s="55"/>
      <c r="BF48" s="55"/>
      <c r="BG48" s="55"/>
      <c r="BH48" s="55">
        <f t="shared" si="3"/>
        <v>18</v>
      </c>
      <c r="BI48" s="55">
        <v>10</v>
      </c>
      <c r="BJ48" s="55">
        <v>8</v>
      </c>
    </row>
    <row r="49" spans="1:62" ht="16" customHeight="1">
      <c r="A49" s="87"/>
      <c r="B49" s="86"/>
      <c r="C49" s="86"/>
      <c r="D49" s="86"/>
      <c r="E49" s="86"/>
      <c r="F49" s="111"/>
      <c r="G49" s="111"/>
      <c r="J49" s="90">
        <v>2015</v>
      </c>
      <c r="K49" s="90" t="s">
        <v>3308</v>
      </c>
      <c r="L49" s="90" t="s">
        <v>3372</v>
      </c>
      <c r="M49" s="90"/>
      <c r="N49" s="90"/>
      <c r="O49" s="90">
        <v>8</v>
      </c>
      <c r="P49" s="90">
        <v>8</v>
      </c>
      <c r="Q49" s="90"/>
      <c r="S49" s="90">
        <v>2016</v>
      </c>
      <c r="T49" s="90" t="s">
        <v>3373</v>
      </c>
      <c r="U49" s="90"/>
      <c r="V49" s="90"/>
      <c r="W49" s="90"/>
      <c r="X49" s="90">
        <v>14</v>
      </c>
      <c r="Y49" s="90">
        <v>8</v>
      </c>
      <c r="Z49" s="90">
        <v>6</v>
      </c>
      <c r="AB49" s="90">
        <v>2017</v>
      </c>
      <c r="AC49" s="90" t="s">
        <v>3374</v>
      </c>
      <c r="AD49" s="90"/>
      <c r="AE49" s="90"/>
      <c r="AF49" s="90"/>
      <c r="AG49" s="90">
        <f t="shared" si="0"/>
        <v>12</v>
      </c>
      <c r="AH49" s="90">
        <v>10</v>
      </c>
      <c r="AI49" s="90">
        <v>2</v>
      </c>
      <c r="AK49" s="90">
        <v>2018</v>
      </c>
      <c r="AL49" s="90" t="s">
        <v>3375</v>
      </c>
      <c r="AM49" s="90" t="s">
        <v>3376</v>
      </c>
      <c r="AN49" s="90"/>
      <c r="AO49" s="90"/>
      <c r="AP49" s="90">
        <f t="shared" si="1"/>
        <v>7</v>
      </c>
      <c r="AQ49" s="90"/>
      <c r="AR49" s="90">
        <v>7</v>
      </c>
      <c r="AT49" s="90">
        <v>2019</v>
      </c>
      <c r="AU49" s="90" t="s">
        <v>940</v>
      </c>
      <c r="AV49" s="90"/>
      <c r="AW49" s="90"/>
      <c r="AX49" s="90"/>
      <c r="AY49" s="90">
        <f t="shared" si="2"/>
        <v>31</v>
      </c>
      <c r="AZ49" s="90">
        <v>13</v>
      </c>
      <c r="BA49" s="90">
        <v>18</v>
      </c>
      <c r="BC49" s="55">
        <v>2020</v>
      </c>
      <c r="BD49" s="55" t="s">
        <v>3377</v>
      </c>
      <c r="BE49" s="55"/>
      <c r="BF49" s="55"/>
      <c r="BG49" s="55"/>
      <c r="BH49" s="55">
        <f t="shared" si="3"/>
        <v>8</v>
      </c>
      <c r="BI49" s="55">
        <v>6</v>
      </c>
      <c r="BJ49" s="55">
        <v>2</v>
      </c>
    </row>
    <row r="50" spans="1:62" ht="20" customHeight="1">
      <c r="A50" s="87"/>
      <c r="B50" s="86"/>
      <c r="C50" s="86"/>
      <c r="D50" s="86"/>
      <c r="E50" s="86"/>
      <c r="F50" s="111"/>
      <c r="G50" s="111"/>
      <c r="J50" s="90">
        <v>2015</v>
      </c>
      <c r="K50" s="90" t="s">
        <v>3378</v>
      </c>
      <c r="L50" s="90"/>
      <c r="M50" s="90"/>
      <c r="N50" s="90"/>
      <c r="O50" s="90">
        <v>24</v>
      </c>
      <c r="P50" s="90">
        <v>12</v>
      </c>
      <c r="Q50" s="90">
        <v>12</v>
      </c>
      <c r="S50" s="90">
        <v>2016</v>
      </c>
      <c r="T50" s="90" t="s">
        <v>2421</v>
      </c>
      <c r="U50" s="90" t="s">
        <v>3379</v>
      </c>
      <c r="V50" s="90"/>
      <c r="W50" s="90"/>
      <c r="X50" s="90">
        <v>20</v>
      </c>
      <c r="Y50" s="90">
        <v>20</v>
      </c>
      <c r="Z50" s="90"/>
      <c r="AB50" s="90">
        <v>2017</v>
      </c>
      <c r="AC50" s="90" t="s">
        <v>879</v>
      </c>
      <c r="AD50" s="90"/>
      <c r="AE50" s="90"/>
      <c r="AF50" s="90"/>
      <c r="AG50" s="90">
        <f t="shared" si="0"/>
        <v>10</v>
      </c>
      <c r="AH50" s="90">
        <v>7</v>
      </c>
      <c r="AI50" s="90">
        <v>3</v>
      </c>
      <c r="AK50" s="70">
        <v>2018</v>
      </c>
      <c r="AL50" s="70" t="s">
        <v>3380</v>
      </c>
      <c r="AM50" s="70" t="s">
        <v>3381</v>
      </c>
      <c r="AN50" s="70" t="s">
        <v>914</v>
      </c>
      <c r="AO50" s="70"/>
      <c r="AP50" s="70">
        <f t="shared" si="1"/>
        <v>28</v>
      </c>
      <c r="AQ50" s="70"/>
      <c r="AR50" s="70">
        <v>28</v>
      </c>
      <c r="AS50" s="50"/>
      <c r="AT50" s="90">
        <v>2019</v>
      </c>
      <c r="AU50" s="90" t="s">
        <v>3382</v>
      </c>
      <c r="AV50" s="90"/>
      <c r="AW50" s="90"/>
      <c r="AX50" s="90"/>
      <c r="AY50" s="90">
        <f t="shared" si="2"/>
        <v>60</v>
      </c>
      <c r="AZ50" s="90">
        <v>27</v>
      </c>
      <c r="BA50" s="90">
        <v>33</v>
      </c>
      <c r="BC50" s="55">
        <v>2020</v>
      </c>
      <c r="BD50" s="55" t="s">
        <v>3383</v>
      </c>
      <c r="BE50" s="55"/>
      <c r="BF50" s="55"/>
      <c r="BG50" s="55"/>
      <c r="BH50" s="55">
        <f t="shared" si="3"/>
        <v>9</v>
      </c>
      <c r="BI50" s="55">
        <v>9</v>
      </c>
      <c r="BJ50" s="55"/>
    </row>
    <row r="51" spans="1:62" ht="17">
      <c r="A51" s="87"/>
      <c r="B51" s="86"/>
      <c r="C51" s="86"/>
      <c r="D51" s="86"/>
      <c r="E51" s="86"/>
      <c r="F51" s="111"/>
      <c r="G51" s="111"/>
      <c r="J51" s="90">
        <v>2015</v>
      </c>
      <c r="K51" s="90" t="s">
        <v>3384</v>
      </c>
      <c r="L51" s="90"/>
      <c r="M51" s="90"/>
      <c r="N51" s="90"/>
      <c r="O51" s="90">
        <v>16</v>
      </c>
      <c r="P51" s="90">
        <v>8</v>
      </c>
      <c r="Q51" s="90">
        <v>8</v>
      </c>
      <c r="S51" s="70">
        <v>2016</v>
      </c>
      <c r="T51" s="70" t="s">
        <v>3385</v>
      </c>
      <c r="U51" s="70" t="s">
        <v>652</v>
      </c>
      <c r="V51" s="70" t="s">
        <v>914</v>
      </c>
      <c r="W51" s="70"/>
      <c r="X51" s="70">
        <v>28</v>
      </c>
      <c r="Y51" s="70">
        <v>28</v>
      </c>
      <c r="Z51" s="70"/>
      <c r="AA51" s="50"/>
      <c r="AB51" s="90">
        <v>2017</v>
      </c>
      <c r="AC51" s="90" t="s">
        <v>2771</v>
      </c>
      <c r="AD51" s="90"/>
      <c r="AE51" s="90"/>
      <c r="AF51" s="90"/>
      <c r="AG51" s="90">
        <f t="shared" si="0"/>
        <v>38</v>
      </c>
      <c r="AH51" s="90">
        <v>16</v>
      </c>
      <c r="AI51" s="90">
        <v>22</v>
      </c>
      <c r="AK51" s="90">
        <v>2018</v>
      </c>
      <c r="AL51" s="90" t="s">
        <v>3369</v>
      </c>
      <c r="AM51" s="90"/>
      <c r="AN51" s="90"/>
      <c r="AO51" s="90"/>
      <c r="AP51" s="90">
        <f t="shared" si="1"/>
        <v>19</v>
      </c>
      <c r="AQ51" s="90">
        <v>13</v>
      </c>
      <c r="AR51" s="90">
        <v>6</v>
      </c>
      <c r="AT51" s="90">
        <v>2019</v>
      </c>
      <c r="AU51" s="90" t="s">
        <v>3386</v>
      </c>
      <c r="AV51" s="90"/>
      <c r="AW51" s="90"/>
      <c r="AX51" s="90"/>
      <c r="AY51" s="90">
        <f t="shared" si="2"/>
        <v>17</v>
      </c>
      <c r="AZ51" s="90">
        <v>9</v>
      </c>
      <c r="BA51" s="90">
        <v>8</v>
      </c>
      <c r="BC51" s="55">
        <v>2020</v>
      </c>
      <c r="BD51" s="55" t="s">
        <v>3387</v>
      </c>
      <c r="BE51" s="55"/>
      <c r="BF51" s="55"/>
      <c r="BG51" s="55"/>
      <c r="BH51" s="55">
        <f t="shared" si="3"/>
        <v>76</v>
      </c>
      <c r="BI51" s="55">
        <v>40</v>
      </c>
      <c r="BJ51" s="55">
        <v>36</v>
      </c>
    </row>
    <row r="52" spans="1:62" ht="21" customHeight="1">
      <c r="A52" s="87"/>
      <c r="B52" s="86"/>
      <c r="C52" s="86"/>
      <c r="D52" s="86"/>
      <c r="E52" s="86"/>
      <c r="F52" s="111"/>
      <c r="G52" s="111"/>
      <c r="J52" s="90">
        <v>2015</v>
      </c>
      <c r="K52" s="90" t="s">
        <v>3388</v>
      </c>
      <c r="L52" s="90"/>
      <c r="M52" s="90"/>
      <c r="N52" s="90"/>
      <c r="O52" s="90">
        <v>10</v>
      </c>
      <c r="P52" s="90">
        <v>6</v>
      </c>
      <c r="Q52" s="90">
        <v>4</v>
      </c>
      <c r="S52" s="90">
        <v>2016</v>
      </c>
      <c r="T52" s="90" t="s">
        <v>3389</v>
      </c>
      <c r="U52" s="90"/>
      <c r="V52" s="90"/>
      <c r="W52" s="90"/>
      <c r="X52" s="90">
        <v>12</v>
      </c>
      <c r="Y52" s="90">
        <v>9</v>
      </c>
      <c r="Z52" s="90">
        <v>3</v>
      </c>
      <c r="AB52" s="90">
        <v>2017</v>
      </c>
      <c r="AC52" s="90" t="s">
        <v>3390</v>
      </c>
      <c r="AD52" s="90" t="s">
        <v>3391</v>
      </c>
      <c r="AE52" s="70" t="s">
        <v>914</v>
      </c>
      <c r="AF52" s="70" t="s">
        <v>914</v>
      </c>
      <c r="AG52" s="90">
        <f t="shared" si="0"/>
        <v>36</v>
      </c>
      <c r="AH52" s="90"/>
      <c r="AI52" s="90">
        <v>36</v>
      </c>
      <c r="AK52" s="90">
        <v>2018</v>
      </c>
      <c r="AL52" s="90" t="s">
        <v>3278</v>
      </c>
      <c r="AM52" s="90"/>
      <c r="AN52" s="90"/>
      <c r="AO52" s="90"/>
      <c r="AP52" s="90">
        <f t="shared" si="1"/>
        <v>11</v>
      </c>
      <c r="AQ52" s="90">
        <v>9</v>
      </c>
      <c r="AR52" s="90">
        <v>2</v>
      </c>
      <c r="AT52" s="90">
        <v>2019</v>
      </c>
      <c r="AU52" s="90" t="s">
        <v>3392</v>
      </c>
      <c r="AV52" s="90" t="s">
        <v>3393</v>
      </c>
      <c r="AW52" s="90"/>
      <c r="AX52" s="90"/>
      <c r="AY52" s="90">
        <f t="shared" si="2"/>
        <v>10</v>
      </c>
      <c r="AZ52" s="90">
        <v>10</v>
      </c>
      <c r="BA52" s="90"/>
      <c r="BC52" s="55">
        <v>2020</v>
      </c>
      <c r="BD52" s="55" t="s">
        <v>1874</v>
      </c>
      <c r="BE52" s="55"/>
      <c r="BF52" s="55"/>
      <c r="BG52" s="55"/>
      <c r="BH52" s="55">
        <f t="shared" si="3"/>
        <v>30</v>
      </c>
      <c r="BI52" s="55">
        <v>15</v>
      </c>
      <c r="BJ52" s="55">
        <v>15</v>
      </c>
    </row>
    <row r="53" spans="1:62" ht="17">
      <c r="A53" s="87"/>
      <c r="B53" s="86"/>
      <c r="C53" s="86"/>
      <c r="D53" s="86"/>
      <c r="E53" s="86"/>
      <c r="F53" s="111"/>
      <c r="G53" s="111"/>
      <c r="J53" s="90">
        <v>2015</v>
      </c>
      <c r="K53" s="90" t="s">
        <v>3394</v>
      </c>
      <c r="L53" s="90"/>
      <c r="M53" s="90"/>
      <c r="N53" s="90"/>
      <c r="O53" s="90">
        <v>80</v>
      </c>
      <c r="P53" s="90">
        <v>40</v>
      </c>
      <c r="Q53" s="90">
        <v>40</v>
      </c>
      <c r="S53" s="90">
        <v>2016</v>
      </c>
      <c r="T53" s="90" t="s">
        <v>3395</v>
      </c>
      <c r="U53" s="90" t="s">
        <v>3396</v>
      </c>
      <c r="V53" s="90"/>
      <c r="W53" s="90"/>
      <c r="X53" s="90">
        <v>37</v>
      </c>
      <c r="Y53" s="90">
        <v>37</v>
      </c>
      <c r="Z53" s="90"/>
      <c r="AB53" s="90">
        <v>2017</v>
      </c>
      <c r="AC53" s="90" t="s">
        <v>1347</v>
      </c>
      <c r="AD53" s="90" t="s">
        <v>3397</v>
      </c>
      <c r="AE53" s="90"/>
      <c r="AF53" s="90"/>
      <c r="AG53" s="90">
        <f t="shared" si="0"/>
        <v>5</v>
      </c>
      <c r="AH53" s="90">
        <v>5</v>
      </c>
      <c r="AI53" s="90"/>
      <c r="AK53" s="90">
        <v>2018</v>
      </c>
      <c r="AL53" s="90" t="s">
        <v>3238</v>
      </c>
      <c r="AM53" s="90"/>
      <c r="AN53" s="90"/>
      <c r="AO53" s="90"/>
      <c r="AP53" s="90">
        <f t="shared" si="1"/>
        <v>20</v>
      </c>
      <c r="AQ53" s="90">
        <v>8</v>
      </c>
      <c r="AR53" s="90">
        <v>12</v>
      </c>
      <c r="AT53" s="90">
        <v>2019</v>
      </c>
      <c r="AU53" s="90" t="s">
        <v>868</v>
      </c>
      <c r="AV53" s="90"/>
      <c r="AW53" s="90"/>
      <c r="AX53" s="90"/>
      <c r="AY53" s="90">
        <f t="shared" si="2"/>
        <v>12</v>
      </c>
      <c r="AZ53" s="90">
        <v>6</v>
      </c>
      <c r="BA53" s="90">
        <v>6</v>
      </c>
      <c r="BC53" s="55">
        <v>2020</v>
      </c>
      <c r="BD53" s="55" t="s">
        <v>3398</v>
      </c>
      <c r="BE53" s="55"/>
      <c r="BF53" s="55"/>
      <c r="BG53" s="55"/>
      <c r="BH53" s="55">
        <f t="shared" si="3"/>
        <v>8</v>
      </c>
      <c r="BI53" s="55">
        <v>6</v>
      </c>
      <c r="BJ53" s="55">
        <v>2</v>
      </c>
    </row>
    <row r="54" spans="1:62" ht="17">
      <c r="A54" s="87"/>
      <c r="B54" s="86"/>
      <c r="C54" s="86"/>
      <c r="D54" s="86"/>
      <c r="E54" s="86"/>
      <c r="F54" s="111"/>
      <c r="G54" s="111"/>
      <c r="J54" s="90">
        <v>2015</v>
      </c>
      <c r="K54" s="90" t="s">
        <v>3399</v>
      </c>
      <c r="L54" s="90"/>
      <c r="M54" s="90"/>
      <c r="N54" s="90"/>
      <c r="O54" s="90">
        <v>32</v>
      </c>
      <c r="P54" s="90">
        <v>20</v>
      </c>
      <c r="Q54" s="90">
        <v>12</v>
      </c>
      <c r="S54" s="90">
        <v>2016</v>
      </c>
      <c r="T54" s="90" t="s">
        <v>3400</v>
      </c>
      <c r="U54" s="90" t="s">
        <v>3401</v>
      </c>
      <c r="V54" s="90"/>
      <c r="W54" s="90"/>
      <c r="X54" s="90">
        <v>20</v>
      </c>
      <c r="Y54" s="90">
        <v>20</v>
      </c>
      <c r="Z54" s="90"/>
      <c r="AB54" s="90">
        <v>2017</v>
      </c>
      <c r="AC54" s="90" t="s">
        <v>868</v>
      </c>
      <c r="AD54" s="90" t="s">
        <v>3402</v>
      </c>
      <c r="AE54" s="90"/>
      <c r="AF54" s="70" t="s">
        <v>914</v>
      </c>
      <c r="AG54" s="90">
        <f t="shared" si="0"/>
        <v>30</v>
      </c>
      <c r="AH54" s="90"/>
      <c r="AI54" s="90">
        <v>30</v>
      </c>
      <c r="AK54" s="70">
        <v>2018</v>
      </c>
      <c r="AL54" s="70" t="s">
        <v>3090</v>
      </c>
      <c r="AM54" s="70" t="s">
        <v>3403</v>
      </c>
      <c r="AN54" s="70" t="s">
        <v>914</v>
      </c>
      <c r="AO54" s="70"/>
      <c r="AP54" s="70">
        <f t="shared" si="1"/>
        <v>10</v>
      </c>
      <c r="AQ54" s="70">
        <v>10</v>
      </c>
      <c r="AR54" s="70"/>
      <c r="AS54" s="50"/>
      <c r="AT54" s="90">
        <v>2019</v>
      </c>
      <c r="AU54" s="90" t="s">
        <v>3404</v>
      </c>
      <c r="AV54" s="90"/>
      <c r="AW54" s="90"/>
      <c r="AX54" s="90"/>
      <c r="AY54" s="90">
        <f t="shared" si="2"/>
        <v>16</v>
      </c>
      <c r="AZ54" s="90">
        <v>8</v>
      </c>
      <c r="BA54" s="90">
        <v>8</v>
      </c>
      <c r="BC54" s="55">
        <v>2020</v>
      </c>
      <c r="BD54" s="55" t="s">
        <v>3405</v>
      </c>
      <c r="BE54" s="55"/>
      <c r="BF54" s="55"/>
      <c r="BG54" s="55"/>
      <c r="BH54" s="55">
        <f t="shared" si="3"/>
        <v>20</v>
      </c>
      <c r="BI54" s="55">
        <v>12</v>
      </c>
      <c r="BJ54" s="55">
        <v>8</v>
      </c>
    </row>
    <row r="55" spans="1:62" ht="17">
      <c r="A55" s="86"/>
      <c r="B55" s="86"/>
      <c r="C55" s="86"/>
      <c r="D55" s="86"/>
      <c r="E55" s="86"/>
      <c r="F55" s="86"/>
      <c r="G55" s="86"/>
      <c r="J55" s="90">
        <v>2015</v>
      </c>
      <c r="K55" s="90" t="s">
        <v>3071</v>
      </c>
      <c r="L55" s="90"/>
      <c r="M55" s="90"/>
      <c r="N55" s="90"/>
      <c r="O55" s="90">
        <v>8</v>
      </c>
      <c r="P55" s="90">
        <v>6</v>
      </c>
      <c r="Q55" s="90">
        <v>2</v>
      </c>
      <c r="S55" s="90">
        <v>2016</v>
      </c>
      <c r="T55" s="90" t="s">
        <v>3406</v>
      </c>
      <c r="U55" s="90"/>
      <c r="V55" s="90"/>
      <c r="W55" s="90"/>
      <c r="X55" s="90">
        <v>42</v>
      </c>
      <c r="Y55" s="90">
        <v>23</v>
      </c>
      <c r="Z55" s="90">
        <v>19</v>
      </c>
      <c r="AB55" s="90">
        <v>2017</v>
      </c>
      <c r="AC55" s="90" t="s">
        <v>3202</v>
      </c>
      <c r="AD55" s="90"/>
      <c r="AE55" s="90"/>
      <c r="AF55" s="90"/>
      <c r="AG55" s="90">
        <f t="shared" si="0"/>
        <v>5</v>
      </c>
      <c r="AH55" s="90">
        <v>1</v>
      </c>
      <c r="AI55" s="90">
        <v>4</v>
      </c>
      <c r="AK55" s="90">
        <v>2018</v>
      </c>
      <c r="AL55" s="90" t="s">
        <v>3407</v>
      </c>
      <c r="AM55" s="90" t="s">
        <v>3408</v>
      </c>
      <c r="AN55" s="90"/>
      <c r="AO55" s="90"/>
      <c r="AP55" s="90">
        <f t="shared" si="1"/>
        <v>40</v>
      </c>
      <c r="AQ55" s="90">
        <v>40</v>
      </c>
      <c r="AR55" s="90"/>
      <c r="AT55" s="90">
        <v>2019</v>
      </c>
      <c r="AU55" s="90" t="s">
        <v>1159</v>
      </c>
      <c r="AV55" s="90" t="s">
        <v>3409</v>
      </c>
      <c r="AW55" s="90"/>
      <c r="AX55" s="90"/>
      <c r="AY55" s="90">
        <f t="shared" si="2"/>
        <v>9</v>
      </c>
      <c r="AZ55" s="90">
        <v>9</v>
      </c>
      <c r="BA55" s="90"/>
      <c r="BC55" s="55">
        <v>2020</v>
      </c>
      <c r="BD55" s="55" t="s">
        <v>3410</v>
      </c>
      <c r="BE55" s="55"/>
      <c r="BF55" s="55"/>
      <c r="BG55" s="55"/>
      <c r="BH55" s="55">
        <f t="shared" si="3"/>
        <v>20</v>
      </c>
      <c r="BI55" s="55">
        <v>20</v>
      </c>
      <c r="BJ55" s="55"/>
    </row>
    <row r="56" spans="1:62" ht="20" customHeight="1" thickBot="1">
      <c r="A56" s="86"/>
      <c r="B56" s="86"/>
      <c r="C56" s="86"/>
      <c r="D56" s="86"/>
      <c r="E56" s="86"/>
      <c r="F56" s="86"/>
      <c r="G56" s="86"/>
      <c r="J56" s="90">
        <v>2015</v>
      </c>
      <c r="K56" s="90" t="s">
        <v>3411</v>
      </c>
      <c r="L56" s="90" t="s">
        <v>3412</v>
      </c>
      <c r="M56" s="90"/>
      <c r="N56" s="90"/>
      <c r="O56" s="90">
        <v>7</v>
      </c>
      <c r="P56" s="90">
        <v>7</v>
      </c>
      <c r="Q56" s="90"/>
      <c r="S56" s="90">
        <v>2016</v>
      </c>
      <c r="T56" s="90" t="s">
        <v>3413</v>
      </c>
      <c r="U56" s="90" t="s">
        <v>3414</v>
      </c>
      <c r="V56" s="90"/>
      <c r="W56" s="90"/>
      <c r="X56" s="92">
        <v>24</v>
      </c>
      <c r="Y56" s="92">
        <v>24</v>
      </c>
      <c r="Z56" s="92"/>
      <c r="AB56" s="90">
        <v>2017</v>
      </c>
      <c r="AC56" s="90" t="s">
        <v>3415</v>
      </c>
      <c r="AD56" s="90"/>
      <c r="AE56" s="90"/>
      <c r="AF56" s="90"/>
      <c r="AG56" s="92">
        <f t="shared" si="0"/>
        <v>7</v>
      </c>
      <c r="AH56" s="92">
        <v>5</v>
      </c>
      <c r="AI56" s="92">
        <v>2</v>
      </c>
      <c r="AK56" s="90">
        <v>2018</v>
      </c>
      <c r="AL56" s="90" t="s">
        <v>3416</v>
      </c>
      <c r="AM56" s="90"/>
      <c r="AN56" s="90"/>
      <c r="AO56" s="90"/>
      <c r="AP56" s="90">
        <f t="shared" si="1"/>
        <v>17</v>
      </c>
      <c r="AQ56" s="90">
        <v>15</v>
      </c>
      <c r="AR56" s="90">
        <v>2</v>
      </c>
      <c r="AT56" s="90">
        <v>2019</v>
      </c>
      <c r="AU56" s="90" t="s">
        <v>3417</v>
      </c>
      <c r="AV56" s="90"/>
      <c r="AW56" s="90"/>
      <c r="AX56" s="90"/>
      <c r="AY56" s="90">
        <f t="shared" si="2"/>
        <v>66</v>
      </c>
      <c r="AZ56" s="90">
        <v>40</v>
      </c>
      <c r="BA56" s="90">
        <v>26</v>
      </c>
      <c r="BC56" s="55">
        <v>2020</v>
      </c>
      <c r="BD56" s="55" t="s">
        <v>3418</v>
      </c>
      <c r="BE56" s="55"/>
      <c r="BF56" s="55"/>
      <c r="BG56" s="55"/>
      <c r="BH56" s="55">
        <f t="shared" si="3"/>
        <v>12</v>
      </c>
      <c r="BI56" s="55">
        <v>12</v>
      </c>
      <c r="BJ56" s="55"/>
    </row>
    <row r="57" spans="1:62" ht="18" thickTop="1">
      <c r="J57" s="90">
        <v>2015</v>
      </c>
      <c r="K57" s="90" t="s">
        <v>3419</v>
      </c>
      <c r="L57" s="90"/>
      <c r="M57" s="90"/>
      <c r="N57" s="90"/>
      <c r="O57" s="90">
        <v>8</v>
      </c>
      <c r="P57" s="90">
        <v>6</v>
      </c>
      <c r="Q57" s="90">
        <v>2</v>
      </c>
      <c r="X57" s="52">
        <f>SUM(X2:X56)</f>
        <v>1260</v>
      </c>
      <c r="Y57" s="52">
        <f>SUM(Y2:Y56)</f>
        <v>901</v>
      </c>
      <c r="Z57" s="52">
        <f>SUM(Z2:Z56)</f>
        <v>359</v>
      </c>
      <c r="AA57" s="50"/>
      <c r="AC57" s="86"/>
      <c r="AD57" s="86"/>
      <c r="AE57" s="86"/>
      <c r="AF57" s="86"/>
      <c r="AG57" s="91">
        <f>SUM(AG2:AG56)</f>
        <v>1050</v>
      </c>
      <c r="AH57" s="91">
        <f t="shared" ref="AH57:AI57" si="4">SUM(AH2:AH56)</f>
        <v>610</v>
      </c>
      <c r="AI57" s="91">
        <f t="shared" si="4"/>
        <v>440</v>
      </c>
      <c r="AK57" s="90">
        <v>2018</v>
      </c>
      <c r="AL57" s="90" t="s">
        <v>3420</v>
      </c>
      <c r="AM57" s="90"/>
      <c r="AN57" s="90"/>
      <c r="AO57" s="90"/>
      <c r="AP57" s="90">
        <f t="shared" si="1"/>
        <v>15</v>
      </c>
      <c r="AQ57" s="90">
        <v>11</v>
      </c>
      <c r="AR57" s="90">
        <v>4</v>
      </c>
      <c r="AT57" s="90">
        <v>2019</v>
      </c>
      <c r="AU57" s="90" t="s">
        <v>3198</v>
      </c>
      <c r="AV57" s="90"/>
      <c r="AW57" s="90"/>
      <c r="AX57" s="90"/>
      <c r="AY57" s="90">
        <f t="shared" si="2"/>
        <v>33</v>
      </c>
      <c r="AZ57" s="90">
        <v>17</v>
      </c>
      <c r="BA57" s="90">
        <v>16</v>
      </c>
      <c r="BC57" s="55">
        <v>2020</v>
      </c>
      <c r="BD57" s="55" t="s">
        <v>3421</v>
      </c>
      <c r="BE57" s="55"/>
      <c r="BF57" s="55"/>
      <c r="BG57" s="55"/>
      <c r="BH57" s="55">
        <f t="shared" si="3"/>
        <v>12</v>
      </c>
      <c r="BI57" s="55">
        <v>12</v>
      </c>
      <c r="BJ57" s="55"/>
    </row>
    <row r="58" spans="1:62" ht="23" customHeight="1">
      <c r="J58" s="90">
        <v>2015</v>
      </c>
      <c r="K58" s="90" t="s">
        <v>3274</v>
      </c>
      <c r="L58" s="90"/>
      <c r="M58" s="90"/>
      <c r="N58" s="90"/>
      <c r="O58" s="90">
        <v>17</v>
      </c>
      <c r="P58" s="90">
        <v>11</v>
      </c>
      <c r="Q58" s="90">
        <v>6</v>
      </c>
      <c r="X58" s="52">
        <v>1260</v>
      </c>
      <c r="Y58" s="52">
        <v>71.5</v>
      </c>
      <c r="Z58" s="52">
        <v>28.5</v>
      </c>
      <c r="AA58" s="50"/>
      <c r="AC58" s="86"/>
      <c r="AD58" s="86"/>
      <c r="AE58" s="86"/>
      <c r="AF58" s="86"/>
      <c r="AG58" s="91"/>
      <c r="AH58" s="91">
        <v>58.1</v>
      </c>
      <c r="AI58" s="91">
        <v>41.9</v>
      </c>
      <c r="AK58" s="90">
        <v>2018</v>
      </c>
      <c r="AL58" s="90" t="s">
        <v>3422</v>
      </c>
      <c r="AM58" s="90"/>
      <c r="AN58" s="90"/>
      <c r="AO58" s="90"/>
      <c r="AP58" s="90">
        <f t="shared" si="1"/>
        <v>22</v>
      </c>
      <c r="AQ58" s="90">
        <v>11</v>
      </c>
      <c r="AR58" s="90">
        <v>11</v>
      </c>
      <c r="AT58" s="70">
        <v>2019</v>
      </c>
      <c r="AU58" s="70" t="s">
        <v>3423</v>
      </c>
      <c r="AV58" s="70" t="s">
        <v>3424</v>
      </c>
      <c r="AW58" s="70" t="s">
        <v>914</v>
      </c>
      <c r="AX58" s="70"/>
      <c r="AY58" s="70">
        <f t="shared" si="2"/>
        <v>17</v>
      </c>
      <c r="AZ58" s="70"/>
      <c r="BA58" s="70">
        <v>17</v>
      </c>
      <c r="BB58" s="50"/>
      <c r="BC58" s="55">
        <v>2020</v>
      </c>
      <c r="BD58" s="55" t="s">
        <v>3425</v>
      </c>
      <c r="BE58" s="55"/>
      <c r="BF58" s="55"/>
      <c r="BG58" s="55"/>
      <c r="BH58" s="55">
        <f t="shared" si="3"/>
        <v>10</v>
      </c>
      <c r="BI58" s="55">
        <v>10</v>
      </c>
      <c r="BJ58" s="55"/>
    </row>
    <row r="59" spans="1:62" ht="18" thickBot="1">
      <c r="J59" s="90">
        <v>2015</v>
      </c>
      <c r="K59" s="90" t="s">
        <v>3426</v>
      </c>
      <c r="L59" s="90"/>
      <c r="M59" s="90"/>
      <c r="N59" s="90"/>
      <c r="O59" s="92">
        <v>18</v>
      </c>
      <c r="P59" s="92">
        <v>12</v>
      </c>
      <c r="Q59" s="92">
        <v>6</v>
      </c>
      <c r="X59" s="52"/>
      <c r="Y59" s="52" t="s">
        <v>3427</v>
      </c>
      <c r="Z59" s="52" t="s">
        <v>3428</v>
      </c>
      <c r="AA59" s="50"/>
      <c r="AC59" s="86"/>
      <c r="AD59" s="86"/>
      <c r="AE59" s="86"/>
      <c r="AF59" s="86"/>
      <c r="AG59" s="91"/>
      <c r="AH59" s="91" t="s">
        <v>3429</v>
      </c>
      <c r="AI59" s="91" t="s">
        <v>635</v>
      </c>
      <c r="AK59" s="90">
        <v>2018</v>
      </c>
      <c r="AL59" s="90" t="s">
        <v>3430</v>
      </c>
      <c r="AM59" s="90"/>
      <c r="AN59" s="90"/>
      <c r="AO59" s="90"/>
      <c r="AP59" s="90">
        <f t="shared" si="1"/>
        <v>27</v>
      </c>
      <c r="AQ59" s="90">
        <v>18</v>
      </c>
      <c r="AR59" s="90">
        <v>9</v>
      </c>
      <c r="AT59" s="90">
        <v>2019</v>
      </c>
      <c r="AU59" s="90" t="s">
        <v>3431</v>
      </c>
      <c r="AV59" s="90" t="s">
        <v>3432</v>
      </c>
      <c r="AW59" s="70" t="s">
        <v>914</v>
      </c>
      <c r="AX59" s="70" t="s">
        <v>914</v>
      </c>
      <c r="AY59" s="90">
        <f t="shared" si="2"/>
        <v>10</v>
      </c>
      <c r="AZ59" s="90"/>
      <c r="BA59" s="90">
        <v>10</v>
      </c>
      <c r="BC59" s="55">
        <v>2020</v>
      </c>
      <c r="BD59" s="55" t="s">
        <v>3433</v>
      </c>
      <c r="BE59" s="55"/>
      <c r="BF59" s="55"/>
      <c r="BG59" s="55"/>
      <c r="BH59" s="55">
        <f t="shared" si="3"/>
        <v>8</v>
      </c>
      <c r="BI59" s="55">
        <v>7</v>
      </c>
      <c r="BJ59" s="55">
        <v>1</v>
      </c>
    </row>
    <row r="60" spans="1:62" ht="18" customHeight="1" thickTop="1">
      <c r="O60" s="52">
        <f>SUM(O2:O59)</f>
        <v>1672</v>
      </c>
      <c r="P60" s="52">
        <f>SUM(P2:P59)</f>
        <v>1056</v>
      </c>
      <c r="Q60" s="52">
        <f>SUM(Q2:Q59)</f>
        <v>616</v>
      </c>
      <c r="R60" s="50"/>
      <c r="AK60" s="90">
        <v>2018</v>
      </c>
      <c r="AL60" s="90" t="s">
        <v>1512</v>
      </c>
      <c r="AM60" s="90"/>
      <c r="AN60" s="90"/>
      <c r="AO60" s="90"/>
      <c r="AP60" s="90">
        <f t="shared" si="1"/>
        <v>200</v>
      </c>
      <c r="AQ60" s="90">
        <v>91</v>
      </c>
      <c r="AR60" s="90">
        <v>109</v>
      </c>
      <c r="AT60" s="90">
        <v>2019</v>
      </c>
      <c r="AU60" s="90" t="s">
        <v>3434</v>
      </c>
      <c r="AV60" s="90"/>
      <c r="AW60" s="90"/>
      <c r="AX60" s="90"/>
      <c r="AY60" s="90">
        <f t="shared" si="2"/>
        <v>15</v>
      </c>
      <c r="AZ60" s="90">
        <v>2</v>
      </c>
      <c r="BA60" s="90">
        <v>13</v>
      </c>
      <c r="BC60" s="55">
        <v>2020</v>
      </c>
      <c r="BD60" s="55" t="s">
        <v>3435</v>
      </c>
      <c r="BE60" s="55"/>
      <c r="BF60" s="55"/>
      <c r="BG60" s="55"/>
      <c r="BH60" s="55">
        <f t="shared" si="3"/>
        <v>28</v>
      </c>
      <c r="BI60" s="55">
        <v>16</v>
      </c>
      <c r="BJ60" s="55">
        <v>12</v>
      </c>
    </row>
    <row r="61" spans="1:62" ht="17">
      <c r="O61" s="52">
        <v>1672</v>
      </c>
      <c r="P61" s="52">
        <v>63.2</v>
      </c>
      <c r="Q61" s="52">
        <v>36.799999999999997</v>
      </c>
      <c r="R61" s="50"/>
      <c r="AK61" s="90">
        <v>2018</v>
      </c>
      <c r="AL61" s="90" t="s">
        <v>3436</v>
      </c>
      <c r="AM61" s="90"/>
      <c r="AN61" s="90"/>
      <c r="AO61" s="90"/>
      <c r="AP61" s="90">
        <f t="shared" si="1"/>
        <v>12</v>
      </c>
      <c r="AQ61" s="90">
        <v>12</v>
      </c>
      <c r="AR61" s="90"/>
      <c r="AT61" s="90">
        <v>2019</v>
      </c>
      <c r="AU61" s="90" t="s">
        <v>3437</v>
      </c>
      <c r="AV61" s="90"/>
      <c r="AW61" s="90"/>
      <c r="AX61" s="90"/>
      <c r="AY61" s="90">
        <f t="shared" si="2"/>
        <v>22</v>
      </c>
      <c r="AZ61" s="90">
        <v>14</v>
      </c>
      <c r="BA61" s="90">
        <v>8</v>
      </c>
      <c r="BC61" s="55">
        <v>2020</v>
      </c>
      <c r="BD61" s="55" t="s">
        <v>491</v>
      </c>
      <c r="BE61" s="55"/>
      <c r="BF61" s="55"/>
      <c r="BG61" s="55"/>
      <c r="BH61" s="55">
        <f t="shared" si="3"/>
        <v>8</v>
      </c>
      <c r="BI61" s="55">
        <v>8</v>
      </c>
      <c r="BJ61" s="55"/>
    </row>
    <row r="62" spans="1:62" ht="17" customHeight="1">
      <c r="O62" s="52"/>
      <c r="P62" s="52" t="s">
        <v>3479</v>
      </c>
      <c r="Q62" s="52" t="s">
        <v>3480</v>
      </c>
      <c r="R62" s="50"/>
      <c r="AK62" s="90">
        <v>2018</v>
      </c>
      <c r="AL62" s="90" t="s">
        <v>3438</v>
      </c>
      <c r="AM62" s="90"/>
      <c r="AN62" s="90"/>
      <c r="AO62" s="90"/>
      <c r="AP62" s="90">
        <f t="shared" si="1"/>
        <v>70</v>
      </c>
      <c r="AQ62" s="90">
        <v>38</v>
      </c>
      <c r="AR62" s="90">
        <v>32</v>
      </c>
      <c r="AT62" s="90">
        <v>2019</v>
      </c>
      <c r="AU62" s="90" t="s">
        <v>3439</v>
      </c>
      <c r="AV62" s="90"/>
      <c r="AW62" s="90"/>
      <c r="AX62" s="90"/>
      <c r="AY62" s="90">
        <f t="shared" si="2"/>
        <v>18</v>
      </c>
      <c r="AZ62" s="90">
        <v>10</v>
      </c>
      <c r="BA62" s="90">
        <v>8</v>
      </c>
      <c r="BC62" s="55">
        <v>2020</v>
      </c>
      <c r="BD62" s="55" t="s">
        <v>3440</v>
      </c>
      <c r="BE62" s="55"/>
      <c r="BF62" s="70" t="s">
        <v>914</v>
      </c>
      <c r="BG62" s="55"/>
      <c r="BH62" s="55">
        <f t="shared" si="3"/>
        <v>20</v>
      </c>
      <c r="BI62" s="55">
        <v>20</v>
      </c>
      <c r="BJ62" s="55"/>
    </row>
    <row r="63" spans="1:62" ht="17">
      <c r="AK63" s="90">
        <v>2018</v>
      </c>
      <c r="AL63" s="90" t="s">
        <v>1786</v>
      </c>
      <c r="AM63" s="90"/>
      <c r="AN63" s="90"/>
      <c r="AO63" s="90"/>
      <c r="AP63" s="90">
        <f t="shared" si="1"/>
        <v>12</v>
      </c>
      <c r="AQ63" s="90">
        <v>7</v>
      </c>
      <c r="AR63" s="90">
        <v>5</v>
      </c>
      <c r="AT63" s="90">
        <v>2019</v>
      </c>
      <c r="AU63" s="90" t="s">
        <v>3441</v>
      </c>
      <c r="AV63" s="90"/>
      <c r="AW63" s="90"/>
      <c r="AX63" s="90"/>
      <c r="AY63" s="90">
        <f t="shared" si="2"/>
        <v>37</v>
      </c>
      <c r="AZ63" s="90">
        <v>28</v>
      </c>
      <c r="BA63" s="90">
        <v>9</v>
      </c>
      <c r="BC63" s="55">
        <v>2020</v>
      </c>
      <c r="BD63" s="55" t="s">
        <v>3442</v>
      </c>
      <c r="BE63" s="55"/>
      <c r="BF63" s="70" t="s">
        <v>914</v>
      </c>
      <c r="BG63" s="55"/>
      <c r="BH63" s="55">
        <f t="shared" si="3"/>
        <v>35</v>
      </c>
      <c r="BI63" s="55"/>
      <c r="BJ63" s="55">
        <v>35</v>
      </c>
    </row>
    <row r="64" spans="1:62" ht="17">
      <c r="AK64" s="90">
        <v>2018</v>
      </c>
      <c r="AL64" s="90" t="s">
        <v>3292</v>
      </c>
      <c r="AM64" s="90"/>
      <c r="AN64" s="90"/>
      <c r="AO64" s="90"/>
      <c r="AP64" s="90">
        <f t="shared" si="1"/>
        <v>40</v>
      </c>
      <c r="AQ64" s="90">
        <v>18</v>
      </c>
      <c r="AR64" s="90">
        <v>22</v>
      </c>
      <c r="AT64" s="90">
        <v>2019</v>
      </c>
      <c r="AU64" s="90" t="s">
        <v>3443</v>
      </c>
      <c r="AV64" s="90"/>
      <c r="AW64" s="90"/>
      <c r="AX64" s="90"/>
      <c r="AY64" s="90">
        <f t="shared" si="2"/>
        <v>50</v>
      </c>
      <c r="AZ64" s="90">
        <v>41</v>
      </c>
      <c r="BA64" s="90">
        <v>9</v>
      </c>
      <c r="BC64" s="55">
        <v>2020</v>
      </c>
      <c r="BD64" s="55" t="s">
        <v>3444</v>
      </c>
      <c r="BE64" s="55"/>
      <c r="BF64" s="55"/>
      <c r="BG64" s="55"/>
      <c r="BH64" s="55">
        <f t="shared" si="3"/>
        <v>34</v>
      </c>
      <c r="BI64" s="55">
        <v>16</v>
      </c>
      <c r="BJ64" s="55">
        <v>18</v>
      </c>
    </row>
    <row r="65" spans="9:67" ht="17">
      <c r="AK65" s="90">
        <v>2018</v>
      </c>
      <c r="AL65" s="90" t="s">
        <v>3445</v>
      </c>
      <c r="AM65" s="90" t="s">
        <v>3446</v>
      </c>
      <c r="AN65" s="90"/>
      <c r="AO65" s="90"/>
      <c r="AP65" s="90">
        <f t="shared" si="1"/>
        <v>14</v>
      </c>
      <c r="AQ65" s="90">
        <v>14</v>
      </c>
      <c r="AR65" s="90"/>
      <c r="AT65" s="90">
        <v>2019</v>
      </c>
      <c r="AU65" s="90" t="s">
        <v>104</v>
      </c>
      <c r="AV65" s="90"/>
      <c r="AW65" s="90"/>
      <c r="AX65" s="90"/>
      <c r="AY65" s="90">
        <f t="shared" si="2"/>
        <v>47</v>
      </c>
      <c r="AZ65" s="90">
        <v>33</v>
      </c>
      <c r="BA65" s="90">
        <v>14</v>
      </c>
      <c r="BC65" s="55">
        <v>2020</v>
      </c>
      <c r="BD65" s="55" t="s">
        <v>3447</v>
      </c>
      <c r="BE65" s="55"/>
      <c r="BF65" s="55"/>
      <c r="BG65" s="55"/>
      <c r="BH65" s="55">
        <f t="shared" si="3"/>
        <v>12</v>
      </c>
      <c r="BI65" s="55">
        <v>10</v>
      </c>
      <c r="BJ65" s="55">
        <v>2</v>
      </c>
    </row>
    <row r="66" spans="9:67" ht="17">
      <c r="AK66" s="90">
        <v>2018</v>
      </c>
      <c r="AL66" s="90" t="s">
        <v>1017</v>
      </c>
      <c r="AM66" s="90" t="s">
        <v>3448</v>
      </c>
      <c r="AN66" s="90"/>
      <c r="AO66" s="90"/>
      <c r="AP66" s="90">
        <f t="shared" si="1"/>
        <v>22</v>
      </c>
      <c r="AQ66" s="90">
        <v>22</v>
      </c>
      <c r="AR66" s="90"/>
      <c r="AT66" s="90">
        <v>2019</v>
      </c>
      <c r="AU66" s="90" t="s">
        <v>3449</v>
      </c>
      <c r="AV66" s="90"/>
      <c r="AW66" s="90"/>
      <c r="AX66" s="90"/>
      <c r="AY66" s="90">
        <f t="shared" si="2"/>
        <v>13</v>
      </c>
      <c r="AZ66" s="90">
        <v>8</v>
      </c>
      <c r="BA66" s="90">
        <v>5</v>
      </c>
      <c r="BC66" s="55">
        <v>2020</v>
      </c>
      <c r="BD66" s="55" t="s">
        <v>3450</v>
      </c>
      <c r="BE66" s="55"/>
      <c r="BF66" s="55"/>
      <c r="BG66" s="55"/>
      <c r="BH66" s="55">
        <f t="shared" si="3"/>
        <v>6</v>
      </c>
      <c r="BI66" s="55">
        <v>6</v>
      </c>
      <c r="BJ66" s="55"/>
    </row>
    <row r="67" spans="9:67" ht="17">
      <c r="AK67" s="90">
        <v>2018</v>
      </c>
      <c r="AL67" s="90" t="s">
        <v>3451</v>
      </c>
      <c r="AM67" s="90"/>
      <c r="AN67" s="90"/>
      <c r="AO67" s="90"/>
      <c r="AP67" s="90">
        <f t="shared" ref="AP67:AP72" si="5">SUM(AQ67:AR67)</f>
        <v>21</v>
      </c>
      <c r="AQ67" s="90">
        <v>17</v>
      </c>
      <c r="AR67" s="90">
        <v>4</v>
      </c>
      <c r="AT67" s="90">
        <v>2019</v>
      </c>
      <c r="AU67" s="90" t="s">
        <v>3371</v>
      </c>
      <c r="AV67" s="90"/>
      <c r="AW67" s="90"/>
      <c r="AX67" s="90"/>
      <c r="AY67" s="90">
        <f t="shared" ref="AY67:AY73" si="6">SUM(AZ67:BA67)</f>
        <v>20</v>
      </c>
      <c r="AZ67" s="90">
        <v>10</v>
      </c>
      <c r="BA67" s="90">
        <v>10</v>
      </c>
      <c r="BC67" s="55">
        <v>2020</v>
      </c>
      <c r="BD67" s="55" t="s">
        <v>2035</v>
      </c>
      <c r="BE67" s="55"/>
      <c r="BF67" s="55"/>
      <c r="BG67" s="55"/>
      <c r="BH67" s="55">
        <f t="shared" ref="BH67:BH90" si="7">SUM(BI67:BJ67)</f>
        <v>13</v>
      </c>
      <c r="BI67" s="55">
        <v>8</v>
      </c>
      <c r="BJ67" s="55">
        <v>5</v>
      </c>
    </row>
    <row r="68" spans="9:67" ht="17">
      <c r="AK68" s="90">
        <v>2018</v>
      </c>
      <c r="AL68" s="90" t="s">
        <v>3452</v>
      </c>
      <c r="AM68" s="90"/>
      <c r="AN68" s="90"/>
      <c r="AO68" s="90"/>
      <c r="AP68" s="90">
        <f t="shared" si="5"/>
        <v>12</v>
      </c>
      <c r="AQ68" s="90">
        <v>6</v>
      </c>
      <c r="AR68" s="90">
        <v>6</v>
      </c>
      <c r="AT68" s="90">
        <v>2019</v>
      </c>
      <c r="AU68" s="90" t="s">
        <v>3453</v>
      </c>
      <c r="AV68" s="90"/>
      <c r="AW68" s="90"/>
      <c r="AX68" s="90"/>
      <c r="AY68" s="90">
        <f t="shared" si="6"/>
        <v>49</v>
      </c>
      <c r="AZ68" s="90">
        <v>24</v>
      </c>
      <c r="BA68" s="90">
        <v>25</v>
      </c>
      <c r="BC68" s="55">
        <v>2020</v>
      </c>
      <c r="BD68" s="55" t="s">
        <v>3454</v>
      </c>
      <c r="BE68" s="55"/>
      <c r="BF68" s="55"/>
      <c r="BG68" s="55"/>
      <c r="BH68" s="55">
        <f t="shared" si="7"/>
        <v>27</v>
      </c>
      <c r="BI68" s="55">
        <v>16</v>
      </c>
      <c r="BJ68" s="55">
        <v>11</v>
      </c>
    </row>
    <row r="69" spans="9:67" ht="17">
      <c r="AK69" s="90">
        <v>2018</v>
      </c>
      <c r="AL69" s="90" t="s">
        <v>1042</v>
      </c>
      <c r="AM69" s="90" t="s">
        <v>3455</v>
      </c>
      <c r="AN69" s="90"/>
      <c r="AO69" s="90"/>
      <c r="AP69" s="90">
        <f t="shared" si="5"/>
        <v>32</v>
      </c>
      <c r="AQ69" s="90">
        <v>32</v>
      </c>
      <c r="AR69" s="90"/>
      <c r="AT69" s="90">
        <v>2019</v>
      </c>
      <c r="AU69" s="90" t="s">
        <v>3456</v>
      </c>
      <c r="AV69" s="90"/>
      <c r="AW69" s="90"/>
      <c r="AX69" s="90"/>
      <c r="AY69" s="90">
        <f t="shared" si="6"/>
        <v>12</v>
      </c>
      <c r="AZ69" s="90">
        <v>4</v>
      </c>
      <c r="BA69" s="90">
        <v>8</v>
      </c>
      <c r="BC69" s="55">
        <v>2020</v>
      </c>
      <c r="BD69" s="55" t="s">
        <v>3457</v>
      </c>
      <c r="BE69" s="55"/>
      <c r="BF69" s="70" t="s">
        <v>914</v>
      </c>
      <c r="BG69" s="55"/>
      <c r="BH69" s="55">
        <f t="shared" si="7"/>
        <v>40</v>
      </c>
      <c r="BI69" s="55">
        <v>40</v>
      </c>
      <c r="BJ69" s="55"/>
    </row>
    <row r="70" spans="9:67" ht="17">
      <c r="AK70" s="90">
        <v>2018</v>
      </c>
      <c r="AL70" s="90" t="s">
        <v>3437</v>
      </c>
      <c r="AM70" s="90"/>
      <c r="AN70" s="90"/>
      <c r="AO70" s="90"/>
      <c r="AP70" s="90">
        <f t="shared" si="5"/>
        <v>40</v>
      </c>
      <c r="AQ70" s="90">
        <v>28</v>
      </c>
      <c r="AR70" s="90">
        <v>12</v>
      </c>
      <c r="AT70" s="90">
        <v>2019</v>
      </c>
      <c r="AU70" s="90" t="s">
        <v>3387</v>
      </c>
      <c r="AV70" s="90"/>
      <c r="AW70" s="90"/>
      <c r="AX70" s="90"/>
      <c r="AY70" s="90">
        <f t="shared" si="6"/>
        <v>24</v>
      </c>
      <c r="AZ70" s="90">
        <v>13</v>
      </c>
      <c r="BA70" s="90">
        <v>11</v>
      </c>
      <c r="BC70" s="55">
        <v>2020</v>
      </c>
      <c r="BD70" s="55" t="s">
        <v>3458</v>
      </c>
      <c r="BE70" s="55"/>
      <c r="BF70" s="55"/>
      <c r="BG70" s="55"/>
      <c r="BH70" s="55">
        <f t="shared" si="7"/>
        <v>15</v>
      </c>
      <c r="BI70" s="55">
        <v>7</v>
      </c>
      <c r="BJ70" s="55">
        <v>8</v>
      </c>
    </row>
    <row r="71" spans="9:67" ht="17">
      <c r="AK71" s="90">
        <v>2018</v>
      </c>
      <c r="AL71" s="90" t="s">
        <v>3459</v>
      </c>
      <c r="AM71" s="90" t="s">
        <v>3460</v>
      </c>
      <c r="AN71" s="90"/>
      <c r="AO71" s="90"/>
      <c r="AP71" s="90">
        <f t="shared" si="5"/>
        <v>20</v>
      </c>
      <c r="AQ71" s="90">
        <v>20</v>
      </c>
      <c r="AR71" s="90"/>
      <c r="AT71" s="90">
        <v>2019</v>
      </c>
      <c r="AU71" s="90" t="s">
        <v>3461</v>
      </c>
      <c r="AV71" s="90"/>
      <c r="AW71" s="90"/>
      <c r="AX71" s="90"/>
      <c r="AY71" s="90">
        <f t="shared" si="6"/>
        <v>11</v>
      </c>
      <c r="AZ71" s="90">
        <v>8</v>
      </c>
      <c r="BA71" s="90">
        <v>3</v>
      </c>
      <c r="BC71" s="55">
        <v>2020</v>
      </c>
      <c r="BD71" s="55" t="s">
        <v>3462</v>
      </c>
      <c r="BE71" s="55"/>
      <c r="BF71" s="55"/>
      <c r="BG71" s="55"/>
      <c r="BH71" s="55">
        <f t="shared" si="7"/>
        <v>16</v>
      </c>
      <c r="BI71" s="55">
        <v>7</v>
      </c>
      <c r="BJ71" s="55">
        <v>9</v>
      </c>
    </row>
    <row r="72" spans="9:67" ht="18" thickBot="1">
      <c r="AK72" s="90">
        <v>2018</v>
      </c>
      <c r="AL72" s="90" t="s">
        <v>425</v>
      </c>
      <c r="AM72" s="90" t="s">
        <v>3463</v>
      </c>
      <c r="AN72" s="90"/>
      <c r="AO72" s="90"/>
      <c r="AP72" s="92">
        <f t="shared" si="5"/>
        <v>24</v>
      </c>
      <c r="AQ72" s="92">
        <v>24</v>
      </c>
      <c r="AR72" s="92"/>
      <c r="AT72" s="90">
        <v>2019</v>
      </c>
      <c r="AU72" s="90" t="s">
        <v>3464</v>
      </c>
      <c r="AV72" s="90"/>
      <c r="AW72" s="90"/>
      <c r="AX72" s="90"/>
      <c r="AY72" s="90">
        <f t="shared" si="6"/>
        <v>20</v>
      </c>
      <c r="AZ72" s="90">
        <v>5</v>
      </c>
      <c r="BA72" s="90">
        <v>15</v>
      </c>
      <c r="BC72" s="55">
        <v>2020</v>
      </c>
      <c r="BD72" s="55" t="s">
        <v>3465</v>
      </c>
      <c r="BE72" s="55"/>
      <c r="BF72" s="55"/>
      <c r="BG72" s="55"/>
      <c r="BH72" s="55">
        <f t="shared" si="7"/>
        <v>16</v>
      </c>
      <c r="BI72" s="55">
        <v>6</v>
      </c>
      <c r="BJ72" s="55">
        <v>10</v>
      </c>
      <c r="BN72" s="2"/>
      <c r="BO72" s="2"/>
    </row>
    <row r="73" spans="9:67" ht="19" thickTop="1" thickBot="1">
      <c r="AL73" s="69"/>
      <c r="AM73" s="69"/>
      <c r="AN73" s="69"/>
      <c r="AO73" s="69"/>
      <c r="AP73" s="52">
        <f>SUM(AP2:AP72)</f>
        <v>2015</v>
      </c>
      <c r="AQ73" s="52">
        <f t="shared" ref="AQ73:AR73" si="8">SUM(AQ2:AQ72)</f>
        <v>1309</v>
      </c>
      <c r="AR73" s="52">
        <f t="shared" si="8"/>
        <v>706</v>
      </c>
      <c r="AS73" s="50"/>
      <c r="AT73" s="90">
        <v>2019</v>
      </c>
      <c r="AU73" s="90" t="s">
        <v>3466</v>
      </c>
      <c r="AV73" s="90"/>
      <c r="AW73" s="90"/>
      <c r="AX73" s="90"/>
      <c r="AY73" s="92">
        <f t="shared" si="6"/>
        <v>49</v>
      </c>
      <c r="AZ73" s="92">
        <v>23</v>
      </c>
      <c r="BA73" s="92">
        <v>26</v>
      </c>
      <c r="BC73" s="55">
        <v>2020</v>
      </c>
      <c r="BD73" s="55" t="s">
        <v>3199</v>
      </c>
      <c r="BE73" s="55"/>
      <c r="BF73" s="55"/>
      <c r="BG73" s="55"/>
      <c r="BH73" s="55">
        <f t="shared" si="7"/>
        <v>13</v>
      </c>
      <c r="BI73" s="55">
        <v>11</v>
      </c>
      <c r="BJ73" s="55">
        <v>2</v>
      </c>
      <c r="BN73" s="2"/>
      <c r="BO73" s="2"/>
    </row>
    <row r="74" spans="9:67" ht="17" thickTop="1">
      <c r="AL74" s="69"/>
      <c r="AM74" s="69"/>
      <c r="AN74" s="69"/>
      <c r="AO74" s="69"/>
      <c r="AP74" s="52"/>
      <c r="AQ74" s="52">
        <v>64.5</v>
      </c>
      <c r="AR74" s="52">
        <v>34.799999999999997</v>
      </c>
      <c r="AS74" s="50"/>
      <c r="AU74" s="69"/>
      <c r="AV74" s="69"/>
      <c r="AW74" s="69"/>
      <c r="AX74" s="69"/>
      <c r="AY74" s="52">
        <f>SUM(AY2:AY73)</f>
        <v>1913</v>
      </c>
      <c r="AZ74" s="52">
        <f t="shared" ref="AZ74:BA74" si="9">SUM(AZ2:AZ73)</f>
        <v>1099</v>
      </c>
      <c r="BA74" s="52">
        <f t="shared" si="9"/>
        <v>814</v>
      </c>
      <c r="BB74" s="50"/>
      <c r="BC74" s="55">
        <v>2020</v>
      </c>
      <c r="BD74" s="55" t="s">
        <v>2033</v>
      </c>
      <c r="BE74" s="55"/>
      <c r="BF74" s="55"/>
      <c r="BG74" s="55"/>
      <c r="BH74" s="55">
        <f t="shared" si="7"/>
        <v>14</v>
      </c>
      <c r="BI74" s="55">
        <v>9</v>
      </c>
      <c r="BJ74" s="55">
        <v>5</v>
      </c>
      <c r="BN74" s="2"/>
      <c r="BO74" s="2"/>
    </row>
    <row r="75" spans="9:67" s="85" customFormat="1">
      <c r="I75" s="89"/>
      <c r="R75" s="89"/>
      <c r="AA75" s="89"/>
      <c r="AJ75" s="89"/>
      <c r="AL75" s="69"/>
      <c r="AM75" s="69"/>
      <c r="AN75" s="69"/>
      <c r="AO75" s="69"/>
      <c r="AP75" s="52"/>
      <c r="AQ75" s="52" t="s">
        <v>3467</v>
      </c>
      <c r="AR75" s="52" t="s">
        <v>3468</v>
      </c>
      <c r="AS75" s="50"/>
      <c r="AT75" s="84"/>
      <c r="AU75" s="69"/>
      <c r="AV75" s="69"/>
      <c r="AW75" s="69"/>
      <c r="AX75" s="69"/>
      <c r="AY75" s="52"/>
      <c r="AZ75" s="52">
        <v>57.4</v>
      </c>
      <c r="BA75" s="52">
        <v>42.6</v>
      </c>
      <c r="BB75" s="50"/>
      <c r="BC75" s="55">
        <v>2020</v>
      </c>
      <c r="BD75" s="55" t="s">
        <v>3196</v>
      </c>
      <c r="BE75" s="55"/>
      <c r="BF75" s="55"/>
      <c r="BG75" s="55"/>
      <c r="BH75" s="55">
        <f t="shared" si="7"/>
        <v>21</v>
      </c>
      <c r="BI75" s="55">
        <v>5</v>
      </c>
      <c r="BJ75" s="55">
        <v>16</v>
      </c>
      <c r="BN75" s="2"/>
      <c r="BO75" s="2"/>
    </row>
    <row r="76" spans="9:67">
      <c r="AU76" s="69"/>
      <c r="AV76" s="69"/>
      <c r="AW76" s="69"/>
      <c r="AX76" s="69"/>
      <c r="AY76" s="52"/>
      <c r="AZ76" s="52" t="s">
        <v>3469</v>
      </c>
      <c r="BA76" s="52" t="s">
        <v>3470</v>
      </c>
      <c r="BB76" s="50"/>
      <c r="BC76" s="55">
        <v>2020</v>
      </c>
      <c r="BD76" s="55" t="s">
        <v>1660</v>
      </c>
      <c r="BE76" s="55"/>
      <c r="BF76" s="55"/>
      <c r="BG76" s="55"/>
      <c r="BH76" s="55">
        <f t="shared" si="7"/>
        <v>11</v>
      </c>
      <c r="BI76" s="55">
        <v>10</v>
      </c>
      <c r="BJ76" s="55">
        <v>1</v>
      </c>
      <c r="BN76" s="2"/>
      <c r="BO76" s="2"/>
    </row>
    <row r="77" spans="9:67" ht="20" customHeight="1">
      <c r="BC77" s="55">
        <v>2020</v>
      </c>
      <c r="BD77" s="55" t="s">
        <v>3154</v>
      </c>
      <c r="BE77" s="55"/>
      <c r="BF77" s="55"/>
      <c r="BG77" s="55"/>
      <c r="BH77" s="55">
        <f t="shared" si="7"/>
        <v>26</v>
      </c>
      <c r="BI77" s="55">
        <v>10</v>
      </c>
      <c r="BJ77" s="55">
        <v>16</v>
      </c>
      <c r="BN77" s="2"/>
      <c r="BO77" s="2"/>
    </row>
    <row r="78" spans="9:67">
      <c r="BC78" s="55">
        <v>2020</v>
      </c>
      <c r="BD78" s="55" t="s">
        <v>3471</v>
      </c>
      <c r="BE78" s="55"/>
      <c r="BF78" s="70" t="s">
        <v>914</v>
      </c>
      <c r="BG78" s="55"/>
      <c r="BH78" s="55">
        <f t="shared" si="7"/>
        <v>24</v>
      </c>
      <c r="BI78" s="55">
        <v>24</v>
      </c>
      <c r="BJ78" s="55"/>
      <c r="BN78" s="46"/>
      <c r="BO78" s="2"/>
    </row>
    <row r="79" spans="9:67">
      <c r="BC79" s="55">
        <v>2020</v>
      </c>
      <c r="BD79" s="55" t="s">
        <v>3472</v>
      </c>
      <c r="BE79" s="55"/>
      <c r="BF79" s="55"/>
      <c r="BG79" s="55"/>
      <c r="BH79" s="55">
        <f t="shared" si="7"/>
        <v>70</v>
      </c>
      <c r="BI79" s="55">
        <v>54</v>
      </c>
      <c r="BJ79" s="55">
        <v>16</v>
      </c>
    </row>
    <row r="80" spans="9:67" s="85" customFormat="1">
      <c r="I80" s="89"/>
      <c r="R80" s="89"/>
      <c r="AA80" s="89"/>
      <c r="AJ80" s="89"/>
      <c r="AS80" s="89"/>
      <c r="AT80" s="84"/>
      <c r="AU80" s="84"/>
      <c r="AV80" s="84"/>
      <c r="AW80" s="84"/>
      <c r="AX80" s="84"/>
      <c r="AY80" s="84"/>
      <c r="AZ80" s="84"/>
      <c r="BA80" s="84"/>
      <c r="BB80" s="88"/>
      <c r="BC80" s="55">
        <v>2020</v>
      </c>
      <c r="BD80" s="55" t="s">
        <v>3375</v>
      </c>
      <c r="BE80" s="55"/>
      <c r="BF80" s="55"/>
      <c r="BG80" s="55"/>
      <c r="BH80" s="55">
        <f t="shared" si="7"/>
        <v>12</v>
      </c>
      <c r="BI80" s="55">
        <v>6</v>
      </c>
      <c r="BJ80" s="55">
        <v>6</v>
      </c>
    </row>
    <row r="81" spans="9:62">
      <c r="BC81" s="55">
        <v>2020</v>
      </c>
      <c r="BD81" s="55" t="s">
        <v>3473</v>
      </c>
      <c r="BE81" s="55"/>
      <c r="BF81" s="55"/>
      <c r="BG81" s="55"/>
      <c r="BH81" s="55">
        <f t="shared" si="7"/>
        <v>12</v>
      </c>
      <c r="BI81" s="55">
        <v>5</v>
      </c>
      <c r="BJ81" s="55">
        <v>7</v>
      </c>
    </row>
    <row r="82" spans="9:62">
      <c r="BC82" s="55">
        <v>2020</v>
      </c>
      <c r="BD82" s="55" t="s">
        <v>878</v>
      </c>
      <c r="BE82" s="55"/>
      <c r="BF82" s="55"/>
      <c r="BG82" s="55"/>
      <c r="BH82" s="55">
        <f t="shared" si="7"/>
        <v>20</v>
      </c>
      <c r="BI82" s="55">
        <v>8</v>
      </c>
      <c r="BJ82" s="55">
        <v>12</v>
      </c>
    </row>
    <row r="83" spans="9:62" s="85" customFormat="1">
      <c r="I83" s="89"/>
      <c r="R83" s="89"/>
      <c r="AA83" s="89"/>
      <c r="AJ83" s="89"/>
      <c r="AS83" s="89"/>
      <c r="AT83" s="84"/>
      <c r="AU83" s="84"/>
      <c r="AV83" s="84"/>
      <c r="AW83" s="84"/>
      <c r="AX83" s="84"/>
      <c r="AY83" s="84"/>
      <c r="AZ83" s="84"/>
      <c r="BA83" s="84"/>
      <c r="BB83" s="88"/>
      <c r="BC83" s="55">
        <v>2020</v>
      </c>
      <c r="BD83" s="55" t="s">
        <v>3474</v>
      </c>
      <c r="BE83" s="55"/>
      <c r="BF83" s="55"/>
      <c r="BG83" s="55"/>
      <c r="BH83" s="55">
        <f t="shared" si="7"/>
        <v>22</v>
      </c>
      <c r="BI83" s="55">
        <v>22</v>
      </c>
      <c r="BJ83" s="55"/>
    </row>
    <row r="84" spans="9:62">
      <c r="BC84" s="55">
        <v>2020</v>
      </c>
      <c r="BD84" s="55" t="s">
        <v>3475</v>
      </c>
      <c r="BE84" s="55"/>
      <c r="BF84" s="55"/>
      <c r="BG84" s="55"/>
      <c r="BH84" s="55">
        <f t="shared" si="7"/>
        <v>21</v>
      </c>
      <c r="BI84" s="55">
        <v>11</v>
      </c>
      <c r="BJ84" s="55">
        <v>10</v>
      </c>
    </row>
    <row r="85" spans="9:62">
      <c r="BC85" s="55">
        <v>2020</v>
      </c>
      <c r="BD85" s="55" t="s">
        <v>3476</v>
      </c>
      <c r="BE85" s="55"/>
      <c r="BF85" s="55"/>
      <c r="BG85" s="55"/>
      <c r="BH85" s="55">
        <f t="shared" si="7"/>
        <v>9</v>
      </c>
      <c r="BI85" s="55">
        <v>6</v>
      </c>
      <c r="BJ85" s="55">
        <v>3</v>
      </c>
    </row>
    <row r="86" spans="9:62">
      <c r="BC86" s="55">
        <v>2020</v>
      </c>
      <c r="BD86" s="55" t="s">
        <v>2309</v>
      </c>
      <c r="BE86" s="55"/>
      <c r="BF86" s="55"/>
      <c r="BG86" s="55"/>
      <c r="BH86" s="55">
        <f t="shared" si="7"/>
        <v>15</v>
      </c>
      <c r="BI86" s="55">
        <v>9</v>
      </c>
      <c r="BJ86" s="55">
        <v>6</v>
      </c>
    </row>
    <row r="87" spans="9:62">
      <c r="BC87" s="55">
        <v>2020</v>
      </c>
      <c r="BD87" s="55" t="s">
        <v>3477</v>
      </c>
      <c r="BE87" s="55"/>
      <c r="BF87" s="55"/>
      <c r="BG87" s="55"/>
      <c r="BH87" s="55">
        <f t="shared" si="7"/>
        <v>17</v>
      </c>
      <c r="BI87" s="55">
        <v>9</v>
      </c>
      <c r="BJ87" s="55">
        <v>8</v>
      </c>
    </row>
    <row r="88" spans="9:62" ht="18" customHeight="1">
      <c r="BC88" s="55">
        <v>2020</v>
      </c>
      <c r="BD88" s="55" t="s">
        <v>3437</v>
      </c>
      <c r="BE88" s="55"/>
      <c r="BF88" s="55"/>
      <c r="BG88" s="55"/>
      <c r="BH88" s="55">
        <f t="shared" si="7"/>
        <v>8</v>
      </c>
      <c r="BI88" s="55">
        <v>8</v>
      </c>
      <c r="BJ88" s="55"/>
    </row>
    <row r="89" spans="9:62">
      <c r="BC89" s="55">
        <v>2020</v>
      </c>
      <c r="BD89" s="55" t="s">
        <v>3473</v>
      </c>
      <c r="BE89" s="55"/>
      <c r="BF89" s="55"/>
      <c r="BG89" s="55"/>
      <c r="BH89" s="55">
        <f t="shared" si="7"/>
        <v>12</v>
      </c>
      <c r="BI89" s="55">
        <v>6</v>
      </c>
      <c r="BJ89" s="55">
        <v>6</v>
      </c>
    </row>
    <row r="90" spans="9:62" ht="17" thickBot="1">
      <c r="BC90" s="55">
        <v>2020</v>
      </c>
      <c r="BD90" s="55" t="s">
        <v>3478</v>
      </c>
      <c r="BE90" s="55"/>
      <c r="BF90" s="55"/>
      <c r="BG90" s="55"/>
      <c r="BH90" s="56">
        <f t="shared" si="7"/>
        <v>17</v>
      </c>
      <c r="BI90" s="56">
        <v>14</v>
      </c>
      <c r="BJ90" s="56">
        <v>3</v>
      </c>
    </row>
    <row r="91" spans="9:62" ht="17" thickTop="1">
      <c r="BH91" s="52">
        <f>SUM(BH2:BH90)</f>
        <v>2740</v>
      </c>
      <c r="BI91" s="52">
        <f t="shared" ref="BI91:BJ91" si="10">SUM(BI2:BI90)</f>
        <v>1176</v>
      </c>
      <c r="BJ91" s="52">
        <f t="shared" si="10"/>
        <v>1564</v>
      </c>
    </row>
    <row r="92" spans="9:62">
      <c r="BH92" s="52"/>
      <c r="BI92" s="53">
        <f>BI91/BH91*100</f>
        <v>42.919708029197082</v>
      </c>
      <c r="BJ92" s="53">
        <f>BJ91/BH91*100</f>
        <v>57.080291970802918</v>
      </c>
    </row>
    <row r="93" spans="9:62">
      <c r="BH93" s="52"/>
      <c r="BI93" s="52" t="s">
        <v>3427</v>
      </c>
      <c r="BJ93" s="52" t="s">
        <v>635</v>
      </c>
    </row>
    <row r="98" spans="9:60" s="85" customFormat="1">
      <c r="I98" s="89"/>
      <c r="R98" s="89"/>
      <c r="AA98" s="89"/>
      <c r="AJ98" s="89"/>
      <c r="AS98" s="89"/>
      <c r="AT98" s="84"/>
      <c r="AU98" s="84"/>
      <c r="AV98" s="84"/>
      <c r="AW98" s="84"/>
      <c r="AX98" s="84"/>
      <c r="AY98" s="84"/>
      <c r="AZ98" s="84"/>
      <c r="BA98" s="84"/>
      <c r="BB98" s="88"/>
      <c r="BC98" s="2"/>
      <c r="BD98" s="2"/>
      <c r="BE98" s="2"/>
      <c r="BF98" s="2"/>
      <c r="BG98" s="2"/>
      <c r="BH98" s="2"/>
    </row>
    <row r="115" spans="9:62" s="85" customFormat="1">
      <c r="I115" s="89"/>
      <c r="R115" s="89"/>
      <c r="AA115" s="89"/>
      <c r="AJ115" s="89"/>
      <c r="AS115" s="89"/>
      <c r="AT115" s="84"/>
      <c r="AU115" s="84"/>
      <c r="AV115" s="84"/>
      <c r="AW115" s="84"/>
      <c r="AX115" s="84"/>
      <c r="AY115" s="84"/>
      <c r="AZ115" s="84"/>
      <c r="BA115" s="84"/>
      <c r="BB115" s="88"/>
      <c r="BC115" s="2"/>
      <c r="BD115" s="2"/>
      <c r="BE115" s="2"/>
      <c r="BF115" s="2"/>
      <c r="BG115" s="2"/>
      <c r="BH115" s="2"/>
      <c r="BI115" s="2"/>
      <c r="BJ11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81E3-CDE1-704C-B6A5-F5206E226836}">
  <dimension ref="A1:BK106"/>
  <sheetViews>
    <sheetView zoomScale="75" workbookViewId="0">
      <selection activeCell="BE1" sqref="BE1:BG1"/>
    </sheetView>
  </sheetViews>
  <sheetFormatPr baseColWidth="10" defaultRowHeight="16"/>
  <cols>
    <col min="1" max="1" width="10.83203125" style="1"/>
    <col min="2" max="2" width="20.33203125" style="1" customWidth="1"/>
    <col min="3" max="3" width="24.1640625" style="1" bestFit="1" customWidth="1"/>
    <col min="4" max="5" width="20.33203125" style="77" customWidth="1"/>
    <col min="6" max="6" width="13.83203125" style="1" customWidth="1"/>
    <col min="7" max="7" width="14.33203125" style="1" customWidth="1"/>
    <col min="8" max="8" width="15" style="1" customWidth="1"/>
    <col min="9" max="9" width="11.83203125" style="65" customWidth="1"/>
    <col min="10" max="10" width="12.1640625" style="1" customWidth="1"/>
    <col min="11" max="12" width="21.1640625" style="1" customWidth="1"/>
    <col min="13" max="14" width="20.33203125" style="77" customWidth="1"/>
    <col min="15" max="15" width="16.1640625" style="1" customWidth="1"/>
    <col min="16" max="16" width="13.83203125" style="1" customWidth="1"/>
    <col min="17" max="17" width="15.5" style="1" customWidth="1"/>
    <col min="18" max="18" width="11.83203125" style="65" customWidth="1"/>
    <col min="19" max="19" width="11.1640625" style="1" bestFit="1" customWidth="1"/>
    <col min="20" max="20" width="10.83203125" style="1"/>
    <col min="21" max="21" width="21.1640625" style="1" customWidth="1"/>
    <col min="22" max="23" width="20.33203125" style="77" customWidth="1"/>
    <col min="24" max="24" width="11.1640625" style="1" bestFit="1" customWidth="1"/>
    <col min="25" max="26" width="17" style="1" bestFit="1" customWidth="1"/>
    <col min="27" max="27" width="11.83203125" style="65" customWidth="1"/>
    <col min="28" max="28" width="11.1640625" style="1" bestFit="1" customWidth="1"/>
    <col min="29" max="29" width="11.83203125" style="1" customWidth="1"/>
    <col min="30" max="30" width="20.83203125" style="1" customWidth="1"/>
    <col min="31" max="32" width="20.33203125" style="77" customWidth="1"/>
    <col min="33" max="33" width="11.1640625" style="1" bestFit="1" customWidth="1"/>
    <col min="34" max="35" width="11.6640625" style="1" bestFit="1" customWidth="1"/>
    <col min="36" max="36" width="11.83203125" style="65" customWidth="1"/>
    <col min="37" max="37" width="11" style="1" bestFit="1" customWidth="1"/>
    <col min="38" max="38" width="10.83203125" style="1"/>
    <col min="39" max="39" width="24.83203125" style="1" customWidth="1"/>
    <col min="40" max="41" width="20.33203125" style="77" customWidth="1"/>
    <col min="42" max="42" width="11" style="1" bestFit="1" customWidth="1"/>
    <col min="43" max="44" width="11.6640625" style="1" bestFit="1" customWidth="1"/>
    <col min="45" max="45" width="11.83203125" style="65" customWidth="1"/>
    <col min="46" max="46" width="11" style="1" bestFit="1" customWidth="1"/>
    <col min="47" max="47" width="13.83203125" style="1" customWidth="1"/>
    <col min="48" max="48" width="19.5" style="1" customWidth="1"/>
    <col min="49" max="50" width="20.33203125" style="77" customWidth="1"/>
    <col min="51" max="51" width="19.5" style="1" customWidth="1"/>
    <col min="52" max="53" width="11.83203125" style="1" bestFit="1" customWidth="1"/>
    <col min="54" max="54" width="11.83203125" style="65" customWidth="1"/>
    <col min="55" max="55" width="11" style="2" bestFit="1" customWidth="1"/>
    <col min="56" max="56" width="12.5" style="2" customWidth="1"/>
    <col min="57" max="57" width="10.83203125" style="2"/>
    <col min="58" max="59" width="20.33203125" style="77" customWidth="1"/>
    <col min="60" max="60" width="11" style="2" bestFit="1" customWidth="1"/>
    <col min="61" max="61" width="11.6640625" style="2" bestFit="1" customWidth="1"/>
    <col min="62" max="62" width="20.1640625" style="2" customWidth="1"/>
    <col min="63" max="63" width="11.1640625" style="1" bestFit="1" customWidth="1"/>
    <col min="64" max="16384" width="10.83203125" style="1"/>
  </cols>
  <sheetData>
    <row r="1" spans="1:62" s="108" customFormat="1" ht="32">
      <c r="A1" s="123" t="s">
        <v>21</v>
      </c>
      <c r="B1" s="123" t="s">
        <v>22</v>
      </c>
      <c r="C1" s="58" t="s">
        <v>23</v>
      </c>
      <c r="D1" s="58" t="s">
        <v>912</v>
      </c>
      <c r="E1" s="58" t="s">
        <v>913</v>
      </c>
      <c r="F1" s="123" t="s">
        <v>24</v>
      </c>
      <c r="G1" s="123" t="s">
        <v>25</v>
      </c>
      <c r="H1" s="123" t="s">
        <v>26</v>
      </c>
      <c r="I1" s="95"/>
      <c r="J1" s="102" t="s">
        <v>21</v>
      </c>
      <c r="K1" s="102" t="s">
        <v>22</v>
      </c>
      <c r="L1" s="41" t="s">
        <v>23</v>
      </c>
      <c r="M1" s="41" t="s">
        <v>912</v>
      </c>
      <c r="N1" s="41" t="s">
        <v>913</v>
      </c>
      <c r="O1" s="102" t="s">
        <v>24</v>
      </c>
      <c r="P1" s="102" t="s">
        <v>25</v>
      </c>
      <c r="Q1" s="102" t="s">
        <v>26</v>
      </c>
      <c r="R1" s="95"/>
      <c r="S1" s="103" t="s">
        <v>21</v>
      </c>
      <c r="T1" s="103" t="s">
        <v>22</v>
      </c>
      <c r="U1" s="73" t="s">
        <v>23</v>
      </c>
      <c r="V1" s="73" t="s">
        <v>912</v>
      </c>
      <c r="W1" s="73" t="s">
        <v>913</v>
      </c>
      <c r="X1" s="103" t="s">
        <v>24</v>
      </c>
      <c r="Y1" s="103" t="s">
        <v>25</v>
      </c>
      <c r="Z1" s="103" t="s">
        <v>26</v>
      </c>
      <c r="AA1" s="95"/>
      <c r="AB1" s="104" t="s">
        <v>21</v>
      </c>
      <c r="AC1" s="104" t="s">
        <v>22</v>
      </c>
      <c r="AD1" s="40" t="s">
        <v>23</v>
      </c>
      <c r="AE1" s="40" t="s">
        <v>912</v>
      </c>
      <c r="AF1" s="40" t="s">
        <v>913</v>
      </c>
      <c r="AG1" s="104" t="s">
        <v>24</v>
      </c>
      <c r="AH1" s="104" t="s">
        <v>25</v>
      </c>
      <c r="AI1" s="104" t="s">
        <v>26</v>
      </c>
      <c r="AJ1" s="95"/>
      <c r="AK1" s="105" t="s">
        <v>21</v>
      </c>
      <c r="AL1" s="105" t="s">
        <v>22</v>
      </c>
      <c r="AM1" s="42" t="s">
        <v>23</v>
      </c>
      <c r="AN1" s="42" t="s">
        <v>912</v>
      </c>
      <c r="AO1" s="42" t="s">
        <v>913</v>
      </c>
      <c r="AP1" s="105" t="s">
        <v>24</v>
      </c>
      <c r="AQ1" s="105" t="s">
        <v>25</v>
      </c>
      <c r="AR1" s="105" t="s">
        <v>26</v>
      </c>
      <c r="AS1" s="95"/>
      <c r="AT1" s="106" t="s">
        <v>21</v>
      </c>
      <c r="AU1" s="106" t="s">
        <v>22</v>
      </c>
      <c r="AV1" s="44" t="s">
        <v>23</v>
      </c>
      <c r="AW1" s="44" t="s">
        <v>912</v>
      </c>
      <c r="AX1" s="44" t="s">
        <v>913</v>
      </c>
      <c r="AY1" s="106" t="s">
        <v>24</v>
      </c>
      <c r="AZ1" s="106" t="s">
        <v>25</v>
      </c>
      <c r="BA1" s="106" t="s">
        <v>26</v>
      </c>
      <c r="BB1" s="95"/>
      <c r="BC1" s="107" t="s">
        <v>21</v>
      </c>
      <c r="BD1" s="107" t="s">
        <v>22</v>
      </c>
      <c r="BE1" s="83" t="s">
        <v>23</v>
      </c>
      <c r="BF1" s="83" t="s">
        <v>912</v>
      </c>
      <c r="BG1" s="83" t="s">
        <v>913</v>
      </c>
      <c r="BH1" s="107" t="s">
        <v>24</v>
      </c>
      <c r="BI1" s="107" t="s">
        <v>25</v>
      </c>
      <c r="BJ1" s="107" t="s">
        <v>26</v>
      </c>
    </row>
    <row r="2" spans="1:62">
      <c r="A2" s="77">
        <v>2014</v>
      </c>
      <c r="B2" s="77" t="s">
        <v>3481</v>
      </c>
      <c r="C2" s="77"/>
      <c r="F2" s="77">
        <v>1432</v>
      </c>
      <c r="G2" s="77">
        <v>927</v>
      </c>
      <c r="H2" s="77">
        <v>505</v>
      </c>
      <c r="J2" s="77">
        <v>2015</v>
      </c>
      <c r="K2" s="77" t="s">
        <v>3482</v>
      </c>
      <c r="L2" s="77"/>
      <c r="O2" s="77">
        <f>SUM(P2:Q2)</f>
        <v>56</v>
      </c>
      <c r="P2" s="77">
        <v>33</v>
      </c>
      <c r="Q2" s="77">
        <v>23</v>
      </c>
      <c r="S2" s="77">
        <v>2016</v>
      </c>
      <c r="T2" s="77" t="s">
        <v>215</v>
      </c>
      <c r="U2" s="77"/>
      <c r="X2" s="77">
        <v>147</v>
      </c>
      <c r="Y2" s="77">
        <v>88</v>
      </c>
      <c r="Z2" s="77">
        <v>59</v>
      </c>
      <c r="AB2" s="67">
        <v>2017</v>
      </c>
      <c r="AC2" s="67" t="s">
        <v>3483</v>
      </c>
      <c r="AD2" s="67" t="s">
        <v>3484</v>
      </c>
      <c r="AG2" s="67">
        <v>51</v>
      </c>
      <c r="AH2" s="67">
        <v>51</v>
      </c>
      <c r="AI2" s="67"/>
      <c r="AK2" s="77">
        <v>2018</v>
      </c>
      <c r="AL2" s="77" t="s">
        <v>3485</v>
      </c>
      <c r="AM2" s="77"/>
      <c r="AP2" s="77">
        <v>1050</v>
      </c>
      <c r="AQ2" s="77">
        <v>455</v>
      </c>
      <c r="AR2" s="77">
        <v>595</v>
      </c>
      <c r="AT2" s="77">
        <v>2019</v>
      </c>
      <c r="AU2" s="77" t="s">
        <v>3486</v>
      </c>
      <c r="AV2" s="77"/>
      <c r="AY2" s="77">
        <v>121</v>
      </c>
      <c r="AZ2" s="77"/>
      <c r="BA2" s="77">
        <v>12</v>
      </c>
      <c r="BC2" s="2">
        <v>2020</v>
      </c>
      <c r="BD2" s="55" t="s">
        <v>3487</v>
      </c>
      <c r="BE2" s="55"/>
      <c r="BH2" s="55">
        <f>SUM(BI2:BJ2)</f>
        <v>641</v>
      </c>
      <c r="BI2" s="55">
        <v>359</v>
      </c>
      <c r="BJ2" s="55">
        <v>282</v>
      </c>
    </row>
    <row r="3" spans="1:62">
      <c r="A3" s="77">
        <v>2014</v>
      </c>
      <c r="B3" s="77" t="s">
        <v>3488</v>
      </c>
      <c r="C3" s="77"/>
      <c r="F3" s="77">
        <f>SUM(G3:H3)</f>
        <v>333</v>
      </c>
      <c r="G3" s="77">
        <v>291</v>
      </c>
      <c r="H3" s="77">
        <v>42</v>
      </c>
      <c r="J3" s="77">
        <v>2015</v>
      </c>
      <c r="K3" s="67" t="s">
        <v>3489</v>
      </c>
      <c r="L3" s="67" t="s">
        <v>3490</v>
      </c>
      <c r="M3" s="67" t="s">
        <v>914</v>
      </c>
      <c r="O3" s="67">
        <f t="shared" ref="O3:O66" si="0">SUM(P3:Q3)</f>
        <v>6666</v>
      </c>
      <c r="P3" s="67">
        <v>6666</v>
      </c>
      <c r="Q3" s="67"/>
      <c r="S3" s="77">
        <v>2016</v>
      </c>
      <c r="T3" s="77" t="s">
        <v>3491</v>
      </c>
      <c r="U3" s="77"/>
      <c r="X3" s="77">
        <v>7</v>
      </c>
      <c r="Y3" s="77">
        <v>6</v>
      </c>
      <c r="Z3" s="77">
        <v>1</v>
      </c>
      <c r="AB3" s="67">
        <v>2017</v>
      </c>
      <c r="AC3" s="67" t="s">
        <v>425</v>
      </c>
      <c r="AD3" s="67" t="s">
        <v>3492</v>
      </c>
      <c r="AG3" s="67">
        <v>75</v>
      </c>
      <c r="AH3" s="67"/>
      <c r="AI3" s="67">
        <v>75</v>
      </c>
      <c r="AK3" s="77"/>
      <c r="AL3" s="77"/>
      <c r="AM3" s="77"/>
      <c r="AP3" s="77"/>
      <c r="AQ3" s="77"/>
      <c r="AR3" s="77"/>
      <c r="AT3" s="77">
        <v>2019</v>
      </c>
      <c r="AU3" s="77" t="s">
        <v>3493</v>
      </c>
      <c r="AV3" s="77"/>
      <c r="AY3" s="77">
        <v>156</v>
      </c>
      <c r="AZ3" s="77">
        <v>156</v>
      </c>
      <c r="BA3" s="77"/>
      <c r="BC3" s="2">
        <v>2020</v>
      </c>
      <c r="BD3" s="55" t="s">
        <v>3494</v>
      </c>
      <c r="BE3" s="55"/>
      <c r="BH3" s="55">
        <f t="shared" ref="BH3:BH48" si="1">SUM(BI3:BJ3)</f>
        <v>85</v>
      </c>
      <c r="BI3" s="55">
        <v>52</v>
      </c>
      <c r="BJ3" s="55">
        <v>33</v>
      </c>
    </row>
    <row r="4" spans="1:62">
      <c r="A4" s="77">
        <v>2014</v>
      </c>
      <c r="B4" s="77" t="s">
        <v>3495</v>
      </c>
      <c r="C4" s="77"/>
      <c r="F4" s="77">
        <f t="shared" ref="F4:F7" si="2">SUM(G4:H4)</f>
        <v>1593</v>
      </c>
      <c r="G4" s="77">
        <v>885</v>
      </c>
      <c r="H4" s="77">
        <v>708</v>
      </c>
      <c r="I4" s="66"/>
      <c r="J4" s="77">
        <v>2015</v>
      </c>
      <c r="K4" s="77" t="s">
        <v>3496</v>
      </c>
      <c r="L4" s="77"/>
      <c r="O4" s="77">
        <f t="shared" si="0"/>
        <v>2223</v>
      </c>
      <c r="P4" s="77">
        <v>1046</v>
      </c>
      <c r="Q4" s="77">
        <v>1177</v>
      </c>
      <c r="R4" s="66"/>
      <c r="S4" s="77">
        <v>2016</v>
      </c>
      <c r="T4" s="77" t="s">
        <v>3497</v>
      </c>
      <c r="U4" s="77"/>
      <c r="X4" s="77">
        <v>18825</v>
      </c>
      <c r="Y4" s="77">
        <v>13554</v>
      </c>
      <c r="Z4" s="77">
        <v>5271</v>
      </c>
      <c r="AA4" s="66"/>
      <c r="AB4" s="77">
        <v>2017</v>
      </c>
      <c r="AC4" s="77" t="s">
        <v>2218</v>
      </c>
      <c r="AD4" s="77"/>
      <c r="AG4" s="77">
        <v>1083</v>
      </c>
      <c r="AH4" s="77">
        <v>581</v>
      </c>
      <c r="AI4" s="77">
        <v>502</v>
      </c>
      <c r="AJ4" s="66"/>
      <c r="AK4" s="77">
        <v>2018</v>
      </c>
      <c r="AL4" s="77" t="s">
        <v>3498</v>
      </c>
      <c r="AM4" s="77"/>
      <c r="AP4" s="77">
        <v>1056</v>
      </c>
      <c r="AQ4" s="77">
        <v>943</v>
      </c>
      <c r="AR4" s="77">
        <v>113</v>
      </c>
      <c r="AS4" s="66"/>
      <c r="AT4" s="67">
        <v>2019</v>
      </c>
      <c r="AU4" s="67" t="s">
        <v>3499</v>
      </c>
      <c r="AV4" s="67" t="s">
        <v>2811</v>
      </c>
      <c r="AY4" s="67">
        <v>313</v>
      </c>
      <c r="AZ4" s="67">
        <v>313</v>
      </c>
      <c r="BA4" s="67"/>
      <c r="BB4" s="66"/>
      <c r="BC4" s="2">
        <v>2020</v>
      </c>
      <c r="BD4" s="55" t="s">
        <v>3500</v>
      </c>
      <c r="BE4" s="55"/>
      <c r="BH4" s="55">
        <f t="shared" si="1"/>
        <v>567</v>
      </c>
      <c r="BI4" s="55">
        <v>433</v>
      </c>
      <c r="BJ4" s="55">
        <v>134</v>
      </c>
    </row>
    <row r="5" spans="1:62">
      <c r="A5" s="77">
        <v>2014</v>
      </c>
      <c r="B5" s="77" t="s">
        <v>3501</v>
      </c>
      <c r="C5" s="77"/>
      <c r="F5" s="77">
        <f t="shared" si="2"/>
        <v>5247</v>
      </c>
      <c r="G5" s="77">
        <v>3203</v>
      </c>
      <c r="H5" s="77">
        <v>2044</v>
      </c>
      <c r="I5" s="66"/>
      <c r="J5" s="77">
        <v>2015</v>
      </c>
      <c r="K5" s="77" t="s">
        <v>2431</v>
      </c>
      <c r="L5" s="77" t="s">
        <v>3502</v>
      </c>
      <c r="O5" s="77">
        <f t="shared" si="0"/>
        <v>49</v>
      </c>
      <c r="P5" s="77">
        <v>49</v>
      </c>
      <c r="Q5" s="77"/>
      <c r="R5" s="66"/>
      <c r="S5" s="77">
        <v>2016</v>
      </c>
      <c r="T5" s="77" t="s">
        <v>3503</v>
      </c>
      <c r="U5" s="77"/>
      <c r="X5" s="77">
        <v>30</v>
      </c>
      <c r="Y5" s="77">
        <v>16</v>
      </c>
      <c r="Z5" s="77">
        <v>14</v>
      </c>
      <c r="AA5" s="66"/>
      <c r="AB5" s="77">
        <v>2017</v>
      </c>
      <c r="AC5" s="77" t="s">
        <v>3504</v>
      </c>
      <c r="AD5" s="77"/>
      <c r="AG5" s="77">
        <v>3246</v>
      </c>
      <c r="AH5" s="77">
        <v>1965</v>
      </c>
      <c r="AI5" s="77">
        <v>1281</v>
      </c>
      <c r="AJ5" s="66"/>
      <c r="AK5" s="77">
        <v>2018</v>
      </c>
      <c r="AL5" s="77" t="s">
        <v>806</v>
      </c>
      <c r="AM5" s="77" t="s">
        <v>3505</v>
      </c>
      <c r="AP5" s="77">
        <v>900</v>
      </c>
      <c r="AQ5" s="77">
        <v>900</v>
      </c>
      <c r="AR5" s="77"/>
      <c r="AS5" s="66"/>
      <c r="AT5" s="67">
        <v>2019</v>
      </c>
      <c r="AU5" s="67" t="s">
        <v>3506</v>
      </c>
      <c r="AV5" s="67" t="s">
        <v>2811</v>
      </c>
      <c r="AY5" s="67">
        <v>17</v>
      </c>
      <c r="AZ5" s="67">
        <v>17</v>
      </c>
      <c r="BA5" s="67"/>
      <c r="BB5" s="66"/>
      <c r="BC5" s="2">
        <v>2020</v>
      </c>
      <c r="BD5" s="55" t="s">
        <v>3507</v>
      </c>
      <c r="BE5" s="55"/>
      <c r="BF5" s="67" t="s">
        <v>914</v>
      </c>
      <c r="BH5" s="55">
        <f t="shared" si="1"/>
        <v>67</v>
      </c>
      <c r="BI5" s="55"/>
      <c r="BJ5" s="55">
        <v>67</v>
      </c>
    </row>
    <row r="6" spans="1:62">
      <c r="A6" s="67">
        <v>2014</v>
      </c>
      <c r="B6" s="67" t="s">
        <v>3508</v>
      </c>
      <c r="C6" s="67" t="s">
        <v>3509</v>
      </c>
      <c r="D6" s="67" t="s">
        <v>914</v>
      </c>
      <c r="E6" s="67"/>
      <c r="F6" s="67">
        <f t="shared" si="2"/>
        <v>324</v>
      </c>
      <c r="G6" s="67"/>
      <c r="H6" s="67">
        <v>324</v>
      </c>
      <c r="J6" s="77">
        <v>2015</v>
      </c>
      <c r="K6" s="77" t="s">
        <v>3510</v>
      </c>
      <c r="L6" s="77"/>
      <c r="M6" s="67"/>
      <c r="N6" s="67"/>
      <c r="O6" s="77">
        <f t="shared" si="0"/>
        <v>116</v>
      </c>
      <c r="P6" s="77">
        <v>56</v>
      </c>
      <c r="Q6" s="77">
        <v>60</v>
      </c>
      <c r="S6" s="77">
        <v>2016</v>
      </c>
      <c r="T6" s="77" t="s">
        <v>3511</v>
      </c>
      <c r="U6" s="77"/>
      <c r="V6" s="67"/>
      <c r="W6" s="67"/>
      <c r="X6" s="77">
        <v>465</v>
      </c>
      <c r="Y6" s="77">
        <v>199</v>
      </c>
      <c r="Z6" s="77">
        <v>263</v>
      </c>
      <c r="AB6" s="77">
        <v>2017</v>
      </c>
      <c r="AC6" s="77" t="s">
        <v>810</v>
      </c>
      <c r="AD6" s="77" t="s">
        <v>3512</v>
      </c>
      <c r="AE6" s="67"/>
      <c r="AF6" s="67"/>
      <c r="AG6" s="77">
        <v>639</v>
      </c>
      <c r="AH6" s="77">
        <v>639</v>
      </c>
      <c r="AI6" s="77"/>
      <c r="AK6" s="77">
        <v>2018</v>
      </c>
      <c r="AL6" s="77" t="s">
        <v>3513</v>
      </c>
      <c r="AM6" s="77" t="s">
        <v>1966</v>
      </c>
      <c r="AN6" s="67"/>
      <c r="AO6" s="67"/>
      <c r="AP6" s="77">
        <v>70</v>
      </c>
      <c r="AQ6" s="77">
        <v>70</v>
      </c>
      <c r="AR6" s="77"/>
      <c r="AT6" s="77">
        <v>2019</v>
      </c>
      <c r="AU6" s="77" t="s">
        <v>3496</v>
      </c>
      <c r="AV6" s="77"/>
      <c r="AW6" s="67"/>
      <c r="AX6" s="67"/>
      <c r="AY6" s="77">
        <v>2706</v>
      </c>
      <c r="AZ6" s="77">
        <v>1456</v>
      </c>
      <c r="BA6" s="77">
        <v>1248</v>
      </c>
      <c r="BC6" s="2">
        <v>2020</v>
      </c>
      <c r="BD6" s="55" t="s">
        <v>3514</v>
      </c>
      <c r="BE6" s="55"/>
      <c r="BF6" s="67"/>
      <c r="BG6" s="67"/>
      <c r="BH6" s="55">
        <f t="shared" si="1"/>
        <v>102</v>
      </c>
      <c r="BI6" s="55"/>
      <c r="BJ6" s="55">
        <v>102</v>
      </c>
    </row>
    <row r="7" spans="1:62">
      <c r="A7" s="77">
        <v>2014</v>
      </c>
      <c r="B7" s="77" t="s">
        <v>1329</v>
      </c>
      <c r="C7" s="77" t="s">
        <v>3515</v>
      </c>
      <c r="F7" s="77">
        <f t="shared" si="2"/>
        <v>1685</v>
      </c>
      <c r="G7" s="77">
        <v>1685</v>
      </c>
      <c r="H7" s="77"/>
      <c r="J7" s="77">
        <v>2015</v>
      </c>
      <c r="K7" s="77" t="s">
        <v>3488</v>
      </c>
      <c r="L7" s="77"/>
      <c r="O7" s="77">
        <f t="shared" si="0"/>
        <v>1594</v>
      </c>
      <c r="P7" s="77">
        <v>1434</v>
      </c>
      <c r="Q7" s="77">
        <v>160</v>
      </c>
      <c r="S7" s="77">
        <v>2016</v>
      </c>
      <c r="T7" s="77" t="s">
        <v>3516</v>
      </c>
      <c r="U7" s="77" t="s">
        <v>3517</v>
      </c>
      <c r="X7" s="77">
        <v>53</v>
      </c>
      <c r="Y7" s="77">
        <v>53</v>
      </c>
      <c r="Z7" s="77"/>
      <c r="AB7" s="77">
        <v>2017</v>
      </c>
      <c r="AC7" s="77" t="s">
        <v>810</v>
      </c>
      <c r="AD7" s="77" t="s">
        <v>3518</v>
      </c>
      <c r="AG7" s="77">
        <v>639</v>
      </c>
      <c r="AH7" s="77">
        <v>639</v>
      </c>
      <c r="AI7" s="77"/>
      <c r="AK7" s="77">
        <v>2018</v>
      </c>
      <c r="AL7" s="77" t="s">
        <v>3519</v>
      </c>
      <c r="AM7" s="77"/>
      <c r="AP7" s="77">
        <v>20</v>
      </c>
      <c r="AQ7" s="77">
        <v>8</v>
      </c>
      <c r="AR7" s="77">
        <v>12</v>
      </c>
      <c r="AT7" s="77">
        <v>2019</v>
      </c>
      <c r="AU7" s="77" t="s">
        <v>3520</v>
      </c>
      <c r="AV7" s="77"/>
      <c r="AY7" s="77">
        <v>280</v>
      </c>
      <c r="AZ7" s="77">
        <v>209</v>
      </c>
      <c r="BA7" s="77">
        <v>71</v>
      </c>
      <c r="BC7" s="2">
        <v>2020</v>
      </c>
      <c r="BD7" s="55" t="s">
        <v>3521</v>
      </c>
      <c r="BE7" s="55"/>
      <c r="BH7" s="55">
        <f t="shared" si="1"/>
        <v>16539</v>
      </c>
      <c r="BI7" s="55">
        <v>8925</v>
      </c>
      <c r="BJ7" s="55">
        <v>7614</v>
      </c>
    </row>
    <row r="8" spans="1:62">
      <c r="A8" s="77">
        <v>2014</v>
      </c>
      <c r="B8" s="77" t="s">
        <v>3522</v>
      </c>
      <c r="C8" s="77"/>
      <c r="F8" s="77">
        <f>SUM(G8:H8)</f>
        <v>26</v>
      </c>
      <c r="G8" s="77">
        <v>24</v>
      </c>
      <c r="H8" s="77">
        <v>2</v>
      </c>
      <c r="J8" s="77">
        <v>2015</v>
      </c>
      <c r="K8" s="77" t="s">
        <v>3523</v>
      </c>
      <c r="L8" s="77"/>
      <c r="O8" s="77">
        <f t="shared" si="0"/>
        <v>61</v>
      </c>
      <c r="P8" s="77">
        <v>30</v>
      </c>
      <c r="Q8" s="77">
        <v>31</v>
      </c>
      <c r="S8" s="77">
        <v>2016</v>
      </c>
      <c r="T8" s="77" t="s">
        <v>1782</v>
      </c>
      <c r="U8" s="77"/>
      <c r="X8" s="77">
        <v>300</v>
      </c>
      <c r="Y8" s="77">
        <v>147</v>
      </c>
      <c r="Z8" s="77">
        <v>153</v>
      </c>
      <c r="AB8" s="77"/>
      <c r="AC8" s="77"/>
      <c r="AD8" s="77"/>
      <c r="AG8" s="77"/>
      <c r="AH8" s="77"/>
      <c r="AI8" s="77"/>
      <c r="AK8" s="77">
        <v>2018</v>
      </c>
      <c r="AL8" s="77" t="s">
        <v>3500</v>
      </c>
      <c r="AM8" s="77"/>
      <c r="AP8" s="77">
        <v>3657</v>
      </c>
      <c r="AQ8" s="77">
        <v>2268</v>
      </c>
      <c r="AR8" s="77">
        <v>1389</v>
      </c>
      <c r="AT8" s="77">
        <v>2019</v>
      </c>
      <c r="AU8" s="77" t="s">
        <v>2279</v>
      </c>
      <c r="AV8" s="77"/>
      <c r="AY8" s="77">
        <v>730</v>
      </c>
      <c r="AZ8" s="77">
        <v>568</v>
      </c>
      <c r="BA8" s="77">
        <v>162</v>
      </c>
      <c r="BC8" s="2">
        <v>2020</v>
      </c>
      <c r="BD8" s="55" t="s">
        <v>2218</v>
      </c>
      <c r="BE8" s="55"/>
      <c r="BH8" s="55">
        <f t="shared" si="1"/>
        <v>3986</v>
      </c>
      <c r="BI8" s="55">
        <v>2003</v>
      </c>
      <c r="BJ8" s="55">
        <v>1983</v>
      </c>
    </row>
    <row r="9" spans="1:62">
      <c r="A9" s="77">
        <v>2014</v>
      </c>
      <c r="B9" s="77" t="s">
        <v>3524</v>
      </c>
      <c r="C9" s="77" t="s">
        <v>3525</v>
      </c>
      <c r="F9" s="77">
        <f t="shared" ref="F9:F10" si="3">SUM(G9:H9)</f>
        <v>146</v>
      </c>
      <c r="G9" s="77">
        <v>146</v>
      </c>
      <c r="H9" s="77"/>
      <c r="J9" s="77">
        <v>2015</v>
      </c>
      <c r="K9" s="77" t="s">
        <v>3526</v>
      </c>
      <c r="L9" s="77"/>
      <c r="O9" s="77">
        <f t="shared" si="0"/>
        <v>277</v>
      </c>
      <c r="P9" s="77">
        <v>116</v>
      </c>
      <c r="Q9" s="77">
        <v>161</v>
      </c>
      <c r="S9" s="77">
        <v>2016</v>
      </c>
      <c r="T9" s="77" t="s">
        <v>3527</v>
      </c>
      <c r="U9" s="77" t="s">
        <v>3528</v>
      </c>
      <c r="X9" s="77">
        <v>2</v>
      </c>
      <c r="Y9" s="77">
        <v>2</v>
      </c>
      <c r="Z9" s="77"/>
      <c r="AB9" s="77">
        <v>2017</v>
      </c>
      <c r="AC9" s="77" t="s">
        <v>3529</v>
      </c>
      <c r="AD9" s="77"/>
      <c r="AG9" s="77">
        <v>2413</v>
      </c>
      <c r="AH9" s="77">
        <v>1151</v>
      </c>
      <c r="AI9" s="77">
        <v>1262</v>
      </c>
      <c r="AK9" s="77">
        <v>2018</v>
      </c>
      <c r="AL9" s="77" t="s">
        <v>3530</v>
      </c>
      <c r="AM9" s="77"/>
      <c r="AP9" s="77">
        <v>132</v>
      </c>
      <c r="AQ9" s="77">
        <v>47</v>
      </c>
      <c r="AR9" s="77">
        <v>85</v>
      </c>
      <c r="AT9" s="77">
        <v>2019</v>
      </c>
      <c r="AU9" s="77" t="s">
        <v>3531</v>
      </c>
      <c r="AV9" s="77"/>
      <c r="AY9" s="77">
        <v>357</v>
      </c>
      <c r="AZ9" s="77">
        <v>169</v>
      </c>
      <c r="BA9" s="77">
        <v>188</v>
      </c>
      <c r="BC9" s="2">
        <v>2020</v>
      </c>
      <c r="BD9" s="55" t="s">
        <v>3532</v>
      </c>
      <c r="BE9" s="55"/>
      <c r="BH9" s="55">
        <f t="shared" si="1"/>
        <v>5910</v>
      </c>
      <c r="BI9" s="55">
        <v>3605</v>
      </c>
      <c r="BJ9" s="55">
        <v>2305</v>
      </c>
    </row>
    <row r="10" spans="1:62">
      <c r="A10" s="77">
        <v>2014</v>
      </c>
      <c r="B10" s="77" t="s">
        <v>3533</v>
      </c>
      <c r="C10" s="77" t="s">
        <v>3534</v>
      </c>
      <c r="F10" s="77">
        <f t="shared" si="3"/>
        <v>267</v>
      </c>
      <c r="G10" s="77">
        <v>267</v>
      </c>
      <c r="H10" s="77"/>
      <c r="J10" s="77">
        <v>2015</v>
      </c>
      <c r="K10" s="77" t="s">
        <v>3535</v>
      </c>
      <c r="L10" s="77"/>
      <c r="O10" s="77">
        <f t="shared" si="0"/>
        <v>172</v>
      </c>
      <c r="P10" s="77">
        <v>14</v>
      </c>
      <c r="Q10" s="77">
        <v>158</v>
      </c>
      <c r="S10" s="77">
        <v>2016</v>
      </c>
      <c r="T10" s="77" t="s">
        <v>3536</v>
      </c>
      <c r="U10" s="77" t="s">
        <v>3537</v>
      </c>
      <c r="X10" s="77">
        <v>7</v>
      </c>
      <c r="Y10" s="77">
        <v>7</v>
      </c>
      <c r="Z10" s="77"/>
      <c r="AB10" s="77">
        <v>2017</v>
      </c>
      <c r="AC10" s="77" t="s">
        <v>1539</v>
      </c>
      <c r="AD10" s="77"/>
      <c r="AG10" s="77">
        <v>307</v>
      </c>
      <c r="AH10" s="77">
        <v>172</v>
      </c>
      <c r="AI10" s="77">
        <v>135</v>
      </c>
      <c r="AK10" s="77">
        <v>2018</v>
      </c>
      <c r="AL10" s="77" t="s">
        <v>1136</v>
      </c>
      <c r="AM10" s="77" t="s">
        <v>3538</v>
      </c>
      <c r="AP10" s="77">
        <v>604</v>
      </c>
      <c r="AQ10" s="77">
        <v>604</v>
      </c>
      <c r="AR10" s="77"/>
      <c r="AT10" s="77">
        <v>2019</v>
      </c>
      <c r="AU10" s="77">
        <v>817</v>
      </c>
      <c r="AV10" s="77"/>
      <c r="AY10" s="77">
        <v>817</v>
      </c>
      <c r="AZ10" s="77">
        <v>421</v>
      </c>
      <c r="BA10" s="77">
        <v>396</v>
      </c>
      <c r="BC10" s="2">
        <v>2020</v>
      </c>
      <c r="BD10" s="55" t="s">
        <v>3539</v>
      </c>
      <c r="BE10" s="55"/>
      <c r="BH10" s="55">
        <f t="shared" si="1"/>
        <v>1340</v>
      </c>
      <c r="BI10" s="55">
        <v>1340</v>
      </c>
      <c r="BJ10" s="55"/>
    </row>
    <row r="11" spans="1:62">
      <c r="A11" s="77">
        <v>2014</v>
      </c>
      <c r="B11" s="77" t="s">
        <v>64</v>
      </c>
      <c r="C11" s="77" t="s">
        <v>3540</v>
      </c>
      <c r="E11" s="67" t="s">
        <v>914</v>
      </c>
      <c r="F11" s="77">
        <f>SUM(G11:H11)</f>
        <v>1397</v>
      </c>
      <c r="G11" s="77"/>
      <c r="H11" s="77">
        <v>1397</v>
      </c>
      <c r="J11" s="77">
        <v>2015</v>
      </c>
      <c r="K11" s="67" t="s">
        <v>3541</v>
      </c>
      <c r="L11" s="67" t="s">
        <v>3542</v>
      </c>
      <c r="M11" s="67" t="s">
        <v>914</v>
      </c>
      <c r="O11" s="67">
        <f t="shared" si="0"/>
        <v>240</v>
      </c>
      <c r="P11" s="67"/>
      <c r="Q11" s="67">
        <v>240</v>
      </c>
      <c r="S11" s="77">
        <v>2016</v>
      </c>
      <c r="T11" s="77" t="s">
        <v>3536</v>
      </c>
      <c r="U11" s="77" t="s">
        <v>3543</v>
      </c>
      <c r="X11" s="77">
        <v>5</v>
      </c>
      <c r="Y11" s="77">
        <v>5</v>
      </c>
      <c r="Z11" s="77"/>
      <c r="AB11" s="77">
        <v>2017</v>
      </c>
      <c r="AC11" s="77" t="s">
        <v>3544</v>
      </c>
      <c r="AD11" s="77"/>
      <c r="AG11" s="77">
        <v>24</v>
      </c>
      <c r="AH11" s="77">
        <v>17</v>
      </c>
      <c r="AI11" s="77">
        <v>7</v>
      </c>
      <c r="AK11" s="67">
        <v>2018</v>
      </c>
      <c r="AL11" s="67" t="s">
        <v>3545</v>
      </c>
      <c r="AM11" s="67" t="s">
        <v>3546</v>
      </c>
      <c r="AN11" s="67" t="s">
        <v>914</v>
      </c>
      <c r="AP11" s="67">
        <v>673</v>
      </c>
      <c r="AQ11" s="67">
        <v>673</v>
      </c>
      <c r="AR11" s="67"/>
      <c r="AT11" s="77">
        <v>2019</v>
      </c>
      <c r="AU11" s="77" t="s">
        <v>3547</v>
      </c>
      <c r="AV11" s="77"/>
      <c r="AY11" s="77">
        <v>1514</v>
      </c>
      <c r="AZ11" s="77">
        <v>838</v>
      </c>
      <c r="BA11" s="77">
        <v>676</v>
      </c>
      <c r="BC11" s="2">
        <v>2020</v>
      </c>
      <c r="BD11" s="55" t="s">
        <v>3548</v>
      </c>
      <c r="BE11" s="55"/>
      <c r="BH11" s="55">
        <f t="shared" si="1"/>
        <v>1434</v>
      </c>
      <c r="BI11" s="55">
        <v>719</v>
      </c>
      <c r="BJ11" s="55">
        <v>715</v>
      </c>
    </row>
    <row r="12" spans="1:62">
      <c r="A12" s="77">
        <v>2014</v>
      </c>
      <c r="B12" s="77" t="s">
        <v>3549</v>
      </c>
      <c r="C12" s="77" t="s">
        <v>3550</v>
      </c>
      <c r="F12" s="77">
        <f t="shared" ref="F12:F24" si="4">SUM(G12:H12)</f>
        <v>22</v>
      </c>
      <c r="G12" s="77">
        <v>22</v>
      </c>
      <c r="H12" s="77"/>
      <c r="J12" s="77">
        <v>2015</v>
      </c>
      <c r="K12" s="77" t="s">
        <v>3192</v>
      </c>
      <c r="L12" s="77" t="s">
        <v>3551</v>
      </c>
      <c r="O12" s="77">
        <f t="shared" si="0"/>
        <v>8</v>
      </c>
      <c r="P12" s="77">
        <v>8</v>
      </c>
      <c r="Q12" s="77"/>
      <c r="S12" s="77">
        <v>2016</v>
      </c>
      <c r="T12" s="77" t="s">
        <v>3552</v>
      </c>
      <c r="U12" s="77"/>
      <c r="X12" s="77">
        <v>498</v>
      </c>
      <c r="Y12" s="77">
        <v>159</v>
      </c>
      <c r="Z12" s="77">
        <v>339</v>
      </c>
      <c r="AB12" s="77">
        <v>2017</v>
      </c>
      <c r="AC12" s="77" t="s">
        <v>2218</v>
      </c>
      <c r="AD12" s="77" t="s">
        <v>3553</v>
      </c>
      <c r="AG12" s="77">
        <v>838</v>
      </c>
      <c r="AH12" s="77"/>
      <c r="AI12" s="77">
        <v>838</v>
      </c>
      <c r="AK12" s="77">
        <v>2018</v>
      </c>
      <c r="AL12" s="77" t="s">
        <v>3554</v>
      </c>
      <c r="AM12" s="77"/>
      <c r="AP12" s="77">
        <v>17</v>
      </c>
      <c r="AQ12" s="77">
        <v>10</v>
      </c>
      <c r="AR12" s="77">
        <v>7</v>
      </c>
      <c r="AT12" s="77">
        <v>2019</v>
      </c>
      <c r="AU12" s="77" t="s">
        <v>3555</v>
      </c>
      <c r="AV12" s="77" t="s">
        <v>1577</v>
      </c>
      <c r="AX12" s="67" t="s">
        <v>914</v>
      </c>
      <c r="AY12" s="77">
        <v>124</v>
      </c>
      <c r="AZ12" s="77"/>
      <c r="BA12" s="77">
        <v>124</v>
      </c>
      <c r="BC12" s="2">
        <v>2020</v>
      </c>
      <c r="BD12" s="55" t="s">
        <v>3556</v>
      </c>
      <c r="BE12" s="55"/>
      <c r="BH12" s="55">
        <f t="shared" si="1"/>
        <v>41120</v>
      </c>
      <c r="BI12" s="55">
        <v>29359</v>
      </c>
      <c r="BJ12" s="55">
        <v>11761</v>
      </c>
    </row>
    <row r="13" spans="1:62">
      <c r="A13" s="77">
        <v>2014</v>
      </c>
      <c r="B13" s="77" t="s">
        <v>1668</v>
      </c>
      <c r="C13" s="77" t="s">
        <v>78</v>
      </c>
      <c r="F13" s="77">
        <f t="shared" si="4"/>
        <v>34</v>
      </c>
      <c r="G13" s="77">
        <v>34</v>
      </c>
      <c r="H13" s="77"/>
      <c r="J13" s="77">
        <v>2015</v>
      </c>
      <c r="K13" s="67" t="s">
        <v>3557</v>
      </c>
      <c r="L13" s="67" t="s">
        <v>3558</v>
      </c>
      <c r="M13" s="67" t="s">
        <v>914</v>
      </c>
      <c r="O13" s="67">
        <f t="shared" si="0"/>
        <v>6656</v>
      </c>
      <c r="P13" s="67"/>
      <c r="Q13" s="67">
        <v>6656</v>
      </c>
      <c r="S13" s="77">
        <v>2016</v>
      </c>
      <c r="T13" s="67" t="s">
        <v>3559</v>
      </c>
      <c r="U13" s="67" t="s">
        <v>2811</v>
      </c>
      <c r="V13" s="67" t="s">
        <v>914</v>
      </c>
      <c r="X13" s="67">
        <v>187</v>
      </c>
      <c r="Y13" s="67">
        <v>187</v>
      </c>
      <c r="Z13" s="67"/>
      <c r="AB13" s="77">
        <v>2017</v>
      </c>
      <c r="AC13" s="77" t="s">
        <v>3560</v>
      </c>
      <c r="AD13" s="77"/>
      <c r="AG13" s="77">
        <v>2352</v>
      </c>
      <c r="AH13" s="77">
        <v>1505</v>
      </c>
      <c r="AI13" s="77">
        <v>847</v>
      </c>
      <c r="AK13" s="67">
        <v>2018</v>
      </c>
      <c r="AL13" s="67" t="s">
        <v>3561</v>
      </c>
      <c r="AM13" s="67" t="s">
        <v>3562</v>
      </c>
      <c r="AN13" s="67" t="s">
        <v>914</v>
      </c>
      <c r="AP13" s="67">
        <v>606</v>
      </c>
      <c r="AQ13" s="67">
        <v>606</v>
      </c>
      <c r="AR13" s="67"/>
      <c r="AT13" s="77">
        <v>2019</v>
      </c>
      <c r="AU13" s="77" t="s">
        <v>3563</v>
      </c>
      <c r="AV13" s="77" t="s">
        <v>3564</v>
      </c>
      <c r="AW13" s="67" t="s">
        <v>914</v>
      </c>
      <c r="AX13" s="67" t="s">
        <v>914</v>
      </c>
      <c r="AY13" s="77">
        <v>248</v>
      </c>
      <c r="AZ13" s="77"/>
      <c r="BA13" s="77">
        <v>248</v>
      </c>
      <c r="BC13" s="2">
        <v>2020</v>
      </c>
      <c r="BD13" s="55" t="s">
        <v>3565</v>
      </c>
      <c r="BE13" s="55"/>
      <c r="BH13" s="55">
        <f t="shared" si="1"/>
        <v>100</v>
      </c>
      <c r="BI13" s="55">
        <v>47</v>
      </c>
      <c r="BJ13" s="55">
        <v>53</v>
      </c>
    </row>
    <row r="14" spans="1:62">
      <c r="A14" s="77">
        <v>2014</v>
      </c>
      <c r="B14" s="77" t="s">
        <v>3566</v>
      </c>
      <c r="C14" s="77" t="s">
        <v>1211</v>
      </c>
      <c r="F14" s="77">
        <f t="shared" si="4"/>
        <v>7</v>
      </c>
      <c r="G14" s="77">
        <v>7</v>
      </c>
      <c r="H14" s="77"/>
      <c r="J14" s="77">
        <v>2015</v>
      </c>
      <c r="K14" s="77" t="s">
        <v>2390</v>
      </c>
      <c r="L14" s="77" t="s">
        <v>3567</v>
      </c>
      <c r="O14" s="77">
        <f t="shared" si="0"/>
        <v>34</v>
      </c>
      <c r="P14" s="77">
        <v>34</v>
      </c>
      <c r="Q14" s="77"/>
      <c r="S14" s="77">
        <v>2016</v>
      </c>
      <c r="T14" s="77" t="s">
        <v>203</v>
      </c>
      <c r="U14" s="77"/>
      <c r="X14" s="77">
        <v>563</v>
      </c>
      <c r="Y14" s="77">
        <v>553</v>
      </c>
      <c r="Z14" s="77">
        <v>9</v>
      </c>
      <c r="AB14" s="77">
        <v>2017</v>
      </c>
      <c r="AC14" s="77" t="s">
        <v>3568</v>
      </c>
      <c r="AD14" s="77"/>
      <c r="AG14" s="77">
        <v>679</v>
      </c>
      <c r="AH14" s="77">
        <v>380</v>
      </c>
      <c r="AI14" s="77">
        <v>299</v>
      </c>
      <c r="AK14" s="77">
        <v>2018</v>
      </c>
      <c r="AL14" s="77" t="s">
        <v>3569</v>
      </c>
      <c r="AM14" s="77"/>
      <c r="AP14" s="77">
        <v>95</v>
      </c>
      <c r="AQ14" s="77">
        <v>63</v>
      </c>
      <c r="AR14" s="77">
        <v>32</v>
      </c>
      <c r="AT14" s="77">
        <v>2019</v>
      </c>
      <c r="AU14" s="77" t="s">
        <v>3570</v>
      </c>
      <c r="AV14" s="77"/>
      <c r="AY14" s="77">
        <v>82</v>
      </c>
      <c r="AZ14" s="77">
        <v>32</v>
      </c>
      <c r="BA14" s="77">
        <v>50</v>
      </c>
      <c r="BC14" s="2">
        <v>2020</v>
      </c>
      <c r="BD14" s="55" t="s">
        <v>3571</v>
      </c>
      <c r="BE14" s="55"/>
      <c r="BH14" s="55">
        <f t="shared" si="1"/>
        <v>105</v>
      </c>
      <c r="BI14" s="55">
        <v>105</v>
      </c>
      <c r="BJ14" s="55"/>
    </row>
    <row r="15" spans="1:62">
      <c r="A15" s="77">
        <v>2014</v>
      </c>
      <c r="B15" s="77" t="s">
        <v>3572</v>
      </c>
      <c r="C15" s="77"/>
      <c r="F15" s="77">
        <f t="shared" si="4"/>
        <v>4560</v>
      </c>
      <c r="G15" s="77">
        <v>2219</v>
      </c>
      <c r="H15" s="77">
        <v>2341</v>
      </c>
      <c r="J15" s="77">
        <v>2015</v>
      </c>
      <c r="K15" s="77" t="s">
        <v>3573</v>
      </c>
      <c r="L15" s="77" t="s">
        <v>2302</v>
      </c>
      <c r="O15" s="77">
        <f t="shared" si="0"/>
        <v>18</v>
      </c>
      <c r="P15" s="77">
        <v>18</v>
      </c>
      <c r="Q15" s="77"/>
      <c r="S15" s="77">
        <v>2016</v>
      </c>
      <c r="T15" s="77" t="s">
        <v>2864</v>
      </c>
      <c r="U15" s="77"/>
      <c r="X15" s="77">
        <v>44</v>
      </c>
      <c r="Y15" s="77">
        <v>28</v>
      </c>
      <c r="Z15" s="77">
        <v>16</v>
      </c>
      <c r="AB15" s="77">
        <v>2017</v>
      </c>
      <c r="AC15" s="77" t="s">
        <v>3574</v>
      </c>
      <c r="AD15" s="77"/>
      <c r="AG15" s="77">
        <v>15</v>
      </c>
      <c r="AH15" s="77">
        <v>7</v>
      </c>
      <c r="AI15" s="77">
        <v>8</v>
      </c>
      <c r="AK15" s="77">
        <v>2018</v>
      </c>
      <c r="AL15" s="77" t="s">
        <v>3575</v>
      </c>
      <c r="AM15" s="77"/>
      <c r="AP15" s="77">
        <v>5</v>
      </c>
      <c r="AQ15" s="77">
        <v>4</v>
      </c>
      <c r="AR15" s="77">
        <v>1</v>
      </c>
      <c r="AT15" s="77">
        <v>2019</v>
      </c>
      <c r="AU15" s="77" t="s">
        <v>1374</v>
      </c>
      <c r="AV15" s="77"/>
      <c r="AY15" s="77">
        <v>110</v>
      </c>
      <c r="AZ15" s="77">
        <v>60</v>
      </c>
      <c r="BA15" s="77">
        <v>50</v>
      </c>
      <c r="BC15" s="2">
        <v>2020</v>
      </c>
      <c r="BD15" s="55" t="s">
        <v>3576</v>
      </c>
      <c r="BE15" s="55"/>
      <c r="BH15" s="55">
        <f t="shared" si="1"/>
        <v>2766</v>
      </c>
      <c r="BI15" s="55">
        <v>913</v>
      </c>
      <c r="BJ15" s="55">
        <v>1853</v>
      </c>
    </row>
    <row r="16" spans="1:62">
      <c r="A16" s="77">
        <v>2014</v>
      </c>
      <c r="B16" s="77" t="s">
        <v>3577</v>
      </c>
      <c r="C16" s="77" t="s">
        <v>3578</v>
      </c>
      <c r="F16" s="77">
        <f t="shared" si="4"/>
        <v>12201</v>
      </c>
      <c r="G16" s="77">
        <v>12201</v>
      </c>
      <c r="H16" s="77"/>
      <c r="J16" s="77">
        <v>2015</v>
      </c>
      <c r="K16" s="77" t="s">
        <v>3579</v>
      </c>
      <c r="L16" s="77" t="s">
        <v>3580</v>
      </c>
      <c r="O16" s="77">
        <f t="shared" si="0"/>
        <v>274</v>
      </c>
      <c r="P16" s="77"/>
      <c r="Q16" s="77">
        <v>274</v>
      </c>
      <c r="S16" s="77">
        <v>2016</v>
      </c>
      <c r="T16" s="77" t="s">
        <v>3581</v>
      </c>
      <c r="U16" s="77"/>
      <c r="X16" s="77">
        <v>728</v>
      </c>
      <c r="Y16" s="77">
        <v>466</v>
      </c>
      <c r="Z16" s="77">
        <v>262</v>
      </c>
      <c r="AB16" s="77">
        <v>2017</v>
      </c>
      <c r="AC16" s="77" t="s">
        <v>3582</v>
      </c>
      <c r="AD16" s="77"/>
      <c r="AG16" s="77">
        <v>4625</v>
      </c>
      <c r="AH16" s="77">
        <v>2916</v>
      </c>
      <c r="AI16" s="77">
        <v>1709</v>
      </c>
      <c r="AK16" s="77">
        <v>2018</v>
      </c>
      <c r="AL16" s="77" t="s">
        <v>3583</v>
      </c>
      <c r="AM16" s="77"/>
      <c r="AP16" s="77">
        <v>306</v>
      </c>
      <c r="AQ16" s="77">
        <v>241</v>
      </c>
      <c r="AR16" s="77">
        <v>65</v>
      </c>
      <c r="AT16" s="77">
        <v>2019</v>
      </c>
      <c r="AU16" s="77" t="s">
        <v>3574</v>
      </c>
      <c r="AV16" s="77"/>
      <c r="AY16" s="77">
        <v>313</v>
      </c>
      <c r="AZ16" s="77">
        <v>238</v>
      </c>
      <c r="BA16" s="77">
        <v>75</v>
      </c>
      <c r="BC16" s="2">
        <v>2020</v>
      </c>
      <c r="BD16" s="55" t="s">
        <v>3584</v>
      </c>
      <c r="BE16" s="55"/>
      <c r="BH16" s="55">
        <f t="shared" si="1"/>
        <v>117</v>
      </c>
      <c r="BI16" s="55">
        <v>113</v>
      </c>
      <c r="BJ16" s="55">
        <v>4</v>
      </c>
    </row>
    <row r="17" spans="1:62">
      <c r="A17" s="77">
        <v>2014</v>
      </c>
      <c r="B17" s="77" t="s">
        <v>3585</v>
      </c>
      <c r="C17" s="77"/>
      <c r="F17" s="77">
        <f t="shared" si="4"/>
        <v>3839</v>
      </c>
      <c r="G17" s="77">
        <v>1816</v>
      </c>
      <c r="H17" s="77">
        <v>2023</v>
      </c>
      <c r="I17" s="66"/>
      <c r="J17" s="77">
        <v>2015</v>
      </c>
      <c r="K17" s="77" t="s">
        <v>2161</v>
      </c>
      <c r="L17" s="77"/>
      <c r="O17" s="77">
        <f t="shared" si="0"/>
        <v>330</v>
      </c>
      <c r="P17" s="77">
        <v>185</v>
      </c>
      <c r="Q17" s="77">
        <v>145</v>
      </c>
      <c r="R17" s="66"/>
      <c r="S17" s="77">
        <v>2016</v>
      </c>
      <c r="T17" s="77" t="s">
        <v>3586</v>
      </c>
      <c r="U17" s="77" t="s">
        <v>3587</v>
      </c>
      <c r="X17" s="77">
        <v>382</v>
      </c>
      <c r="Y17" s="77">
        <v>382</v>
      </c>
      <c r="Z17" s="77"/>
      <c r="AA17" s="66"/>
      <c r="AB17" s="77">
        <v>2017</v>
      </c>
      <c r="AC17" s="77" t="s">
        <v>3588</v>
      </c>
      <c r="AD17" s="77"/>
      <c r="AG17" s="77">
        <v>307</v>
      </c>
      <c r="AH17" s="77">
        <v>172</v>
      </c>
      <c r="AI17" s="77">
        <v>135</v>
      </c>
      <c r="AJ17" s="66"/>
      <c r="AK17" s="77">
        <v>2018</v>
      </c>
      <c r="AL17" s="77" t="s">
        <v>3589</v>
      </c>
      <c r="AM17" s="77"/>
      <c r="AP17" s="77">
        <v>19</v>
      </c>
      <c r="AQ17" s="77">
        <v>14</v>
      </c>
      <c r="AR17" s="77">
        <v>5</v>
      </c>
      <c r="AS17" s="66"/>
      <c r="AT17" s="67">
        <v>2019</v>
      </c>
      <c r="AU17" s="67" t="s">
        <v>3590</v>
      </c>
      <c r="AV17" s="67" t="s">
        <v>3591</v>
      </c>
      <c r="AW17" s="67" t="s">
        <v>914</v>
      </c>
      <c r="AY17" s="67">
        <v>387</v>
      </c>
      <c r="AZ17" s="67">
        <v>387</v>
      </c>
      <c r="BA17" s="67"/>
      <c r="BB17" s="66"/>
      <c r="BC17" s="2">
        <v>2020</v>
      </c>
      <c r="BD17" s="55" t="s">
        <v>3592</v>
      </c>
      <c r="BE17" s="55"/>
      <c r="BF17" s="67" t="s">
        <v>914</v>
      </c>
      <c r="BH17" s="55">
        <f t="shared" si="1"/>
        <v>118</v>
      </c>
      <c r="BI17" s="55">
        <v>118</v>
      </c>
      <c r="BJ17" s="55"/>
    </row>
    <row r="18" spans="1:62">
      <c r="A18" s="77">
        <v>2014</v>
      </c>
      <c r="B18" s="77" t="s">
        <v>1500</v>
      </c>
      <c r="C18" s="77"/>
      <c r="F18" s="77">
        <f t="shared" si="4"/>
        <v>1469</v>
      </c>
      <c r="G18" s="77">
        <v>300</v>
      </c>
      <c r="H18" s="77">
        <v>1169</v>
      </c>
      <c r="J18" s="77">
        <v>2015</v>
      </c>
      <c r="K18" s="67" t="s">
        <v>3593</v>
      </c>
      <c r="L18" s="67" t="s">
        <v>3594</v>
      </c>
      <c r="M18" s="67" t="s">
        <v>914</v>
      </c>
      <c r="O18" s="67">
        <f t="shared" si="0"/>
        <v>86</v>
      </c>
      <c r="P18" s="67"/>
      <c r="Q18" s="67">
        <v>86</v>
      </c>
      <c r="S18" s="77">
        <v>2016</v>
      </c>
      <c r="T18" s="77" t="s">
        <v>3595</v>
      </c>
      <c r="U18" s="77" t="s">
        <v>1701</v>
      </c>
      <c r="X18" s="77">
        <v>90</v>
      </c>
      <c r="Y18" s="77">
        <v>90</v>
      </c>
      <c r="Z18" s="77"/>
      <c r="AB18" s="77">
        <v>2017</v>
      </c>
      <c r="AC18" s="77" t="s">
        <v>3596</v>
      </c>
      <c r="AD18" s="77" t="s">
        <v>3587</v>
      </c>
      <c r="AG18" s="77">
        <v>322</v>
      </c>
      <c r="AH18" s="77">
        <v>322</v>
      </c>
      <c r="AI18" s="77"/>
      <c r="AK18" s="77">
        <v>2018</v>
      </c>
      <c r="AL18" s="77" t="s">
        <v>3597</v>
      </c>
      <c r="AM18" s="77"/>
      <c r="AP18" s="77">
        <v>11274</v>
      </c>
      <c r="AQ18" s="77">
        <v>6185</v>
      </c>
      <c r="AR18" s="77">
        <v>5089</v>
      </c>
      <c r="AT18" s="77">
        <v>2019</v>
      </c>
      <c r="AU18" s="77" t="s">
        <v>3067</v>
      </c>
      <c r="AV18" s="77"/>
      <c r="AY18" s="77">
        <v>809</v>
      </c>
      <c r="AZ18" s="77">
        <v>407</v>
      </c>
      <c r="BA18" s="77">
        <v>402</v>
      </c>
      <c r="BC18" s="2">
        <v>2020</v>
      </c>
      <c r="BD18" s="55" t="s">
        <v>3598</v>
      </c>
      <c r="BE18" s="55"/>
      <c r="BH18" s="55">
        <f t="shared" si="1"/>
        <v>319</v>
      </c>
      <c r="BI18" s="55">
        <v>158</v>
      </c>
      <c r="BJ18" s="55">
        <v>161</v>
      </c>
    </row>
    <row r="19" spans="1:62">
      <c r="A19" s="77">
        <v>2014</v>
      </c>
      <c r="B19" s="77" t="s">
        <v>2805</v>
      </c>
      <c r="C19" s="77"/>
      <c r="F19" s="77">
        <f t="shared" si="4"/>
        <v>10535</v>
      </c>
      <c r="G19" s="77">
        <v>5431</v>
      </c>
      <c r="H19" s="77">
        <v>5104</v>
      </c>
      <c r="I19" s="66"/>
      <c r="J19" s="77">
        <v>2015</v>
      </c>
      <c r="K19" s="77" t="s">
        <v>3599</v>
      </c>
      <c r="L19" s="77"/>
      <c r="O19" s="77">
        <f t="shared" si="0"/>
        <v>70</v>
      </c>
      <c r="P19" s="77">
        <v>37</v>
      </c>
      <c r="Q19" s="77">
        <v>33</v>
      </c>
      <c r="R19" s="66"/>
      <c r="S19" s="77">
        <v>2016</v>
      </c>
      <c r="T19" s="77" t="s">
        <v>3600</v>
      </c>
      <c r="U19" s="77"/>
      <c r="X19" s="77">
        <v>372</v>
      </c>
      <c r="Y19" s="77">
        <v>224</v>
      </c>
      <c r="Z19" s="77">
        <v>148</v>
      </c>
      <c r="AA19" s="66"/>
      <c r="AB19" s="77">
        <v>2017</v>
      </c>
      <c r="AC19" s="77" t="s">
        <v>3601</v>
      </c>
      <c r="AD19" s="77" t="s">
        <v>3567</v>
      </c>
      <c r="AG19" s="77">
        <v>32</v>
      </c>
      <c r="AH19" s="77">
        <v>32</v>
      </c>
      <c r="AI19" s="77"/>
      <c r="AJ19" s="66"/>
      <c r="AK19" s="77">
        <v>2018</v>
      </c>
      <c r="AL19" s="77" t="s">
        <v>3602</v>
      </c>
      <c r="AM19" s="77"/>
      <c r="AP19" s="77">
        <v>77</v>
      </c>
      <c r="AQ19" s="77">
        <v>51</v>
      </c>
      <c r="AR19" s="77">
        <v>26</v>
      </c>
      <c r="AS19" s="66"/>
      <c r="AT19" s="67">
        <v>2019</v>
      </c>
      <c r="AU19" s="67" t="s">
        <v>1409</v>
      </c>
      <c r="AV19" s="67" t="s">
        <v>3603</v>
      </c>
      <c r="AW19" s="67" t="s">
        <v>914</v>
      </c>
      <c r="AY19" s="67">
        <v>290</v>
      </c>
      <c r="AZ19" s="67"/>
      <c r="BA19" s="67">
        <v>290</v>
      </c>
      <c r="BB19" s="66"/>
      <c r="BC19" s="2">
        <v>2020</v>
      </c>
      <c r="BD19" s="55" t="s">
        <v>2046</v>
      </c>
      <c r="BE19" s="55"/>
      <c r="BH19" s="55">
        <f t="shared" si="1"/>
        <v>78</v>
      </c>
      <c r="BI19" s="55">
        <v>48</v>
      </c>
      <c r="BJ19" s="55">
        <v>30</v>
      </c>
    </row>
    <row r="20" spans="1:62">
      <c r="A20" s="77">
        <v>2014</v>
      </c>
      <c r="B20" s="77" t="s">
        <v>3604</v>
      </c>
      <c r="C20" s="77"/>
      <c r="F20" s="77">
        <f t="shared" si="4"/>
        <v>373</v>
      </c>
      <c r="G20" s="77">
        <v>177</v>
      </c>
      <c r="H20" s="77">
        <v>196</v>
      </c>
      <c r="I20" s="66"/>
      <c r="J20" s="77">
        <v>2015</v>
      </c>
      <c r="K20" s="77" t="s">
        <v>3605</v>
      </c>
      <c r="L20" s="77"/>
      <c r="O20" s="77">
        <f t="shared" si="0"/>
        <v>7423</v>
      </c>
      <c r="P20" s="77">
        <v>4187</v>
      </c>
      <c r="Q20" s="77">
        <v>3236</v>
      </c>
      <c r="R20" s="66"/>
      <c r="S20" s="77">
        <v>2016</v>
      </c>
      <c r="T20" s="77" t="s">
        <v>3606</v>
      </c>
      <c r="U20" s="77"/>
      <c r="X20" s="77">
        <v>1150</v>
      </c>
      <c r="Y20" s="77">
        <v>552</v>
      </c>
      <c r="Z20" s="77">
        <v>598</v>
      </c>
      <c r="AA20" s="66"/>
      <c r="AB20" s="77">
        <v>2017</v>
      </c>
      <c r="AC20" s="77" t="s">
        <v>3607</v>
      </c>
      <c r="AD20" s="77" t="s">
        <v>3608</v>
      </c>
      <c r="AG20" s="77">
        <v>30</v>
      </c>
      <c r="AH20" s="77">
        <v>30</v>
      </c>
      <c r="AI20" s="77"/>
      <c r="AJ20" s="66"/>
      <c r="AK20" s="77">
        <v>2018</v>
      </c>
      <c r="AL20" s="77" t="s">
        <v>3521</v>
      </c>
      <c r="AM20" s="77"/>
      <c r="AP20" s="77">
        <v>963</v>
      </c>
      <c r="AQ20" s="77">
        <v>338</v>
      </c>
      <c r="AR20" s="77">
        <v>625</v>
      </c>
      <c r="AS20" s="66"/>
      <c r="AT20" s="67">
        <v>2019</v>
      </c>
      <c r="AU20" s="67" t="s">
        <v>3609</v>
      </c>
      <c r="AV20" s="67" t="s">
        <v>2811</v>
      </c>
      <c r="AW20" s="67" t="s">
        <v>914</v>
      </c>
      <c r="AY20" s="67">
        <v>49</v>
      </c>
      <c r="AZ20" s="67">
        <v>49</v>
      </c>
      <c r="BA20" s="67"/>
      <c r="BB20" s="66"/>
      <c r="BC20" s="2">
        <v>2020</v>
      </c>
      <c r="BD20" s="55" t="s">
        <v>3610</v>
      </c>
      <c r="BE20" s="55"/>
      <c r="BF20" s="67" t="s">
        <v>914</v>
      </c>
      <c r="BH20" s="55">
        <f t="shared" si="1"/>
        <v>48</v>
      </c>
      <c r="BI20" s="55"/>
      <c r="BJ20" s="55">
        <v>48</v>
      </c>
    </row>
    <row r="21" spans="1:62">
      <c r="A21" s="77">
        <v>2014</v>
      </c>
      <c r="B21" s="77" t="s">
        <v>2767</v>
      </c>
      <c r="C21" s="77"/>
      <c r="F21" s="77">
        <f t="shared" si="4"/>
        <v>4755</v>
      </c>
      <c r="G21" s="77">
        <v>2140</v>
      </c>
      <c r="H21" s="77">
        <v>2615</v>
      </c>
      <c r="J21" s="77">
        <v>2015</v>
      </c>
      <c r="K21" s="77" t="s">
        <v>3611</v>
      </c>
      <c r="L21" s="77"/>
      <c r="O21" s="77">
        <f t="shared" si="0"/>
        <v>3086</v>
      </c>
      <c r="P21" s="77">
        <v>1353</v>
      </c>
      <c r="Q21" s="77">
        <v>1733</v>
      </c>
      <c r="S21" s="77">
        <v>2016</v>
      </c>
      <c r="T21" s="77" t="s">
        <v>3612</v>
      </c>
      <c r="U21" s="77"/>
      <c r="X21" s="77">
        <v>58</v>
      </c>
      <c r="Y21" s="77">
        <v>37</v>
      </c>
      <c r="Z21" s="77">
        <v>21</v>
      </c>
      <c r="AB21" s="77">
        <v>2017</v>
      </c>
      <c r="AC21" s="77" t="s">
        <v>3613</v>
      </c>
      <c r="AD21" s="77"/>
      <c r="AG21" s="77">
        <v>195</v>
      </c>
      <c r="AH21" s="77">
        <v>109</v>
      </c>
      <c r="AI21" s="77">
        <v>86</v>
      </c>
      <c r="AK21" s="77">
        <v>2018</v>
      </c>
      <c r="AL21" s="77" t="s">
        <v>3614</v>
      </c>
      <c r="AM21" s="77"/>
      <c r="AP21" s="77">
        <v>210</v>
      </c>
      <c r="AQ21" s="77">
        <v>155</v>
      </c>
      <c r="AR21" s="77">
        <v>55</v>
      </c>
      <c r="AT21" s="77">
        <v>2019</v>
      </c>
      <c r="AU21" s="77" t="s">
        <v>3615</v>
      </c>
      <c r="AV21" s="77"/>
      <c r="AY21" s="77">
        <v>1870</v>
      </c>
      <c r="AZ21" s="77">
        <v>1038</v>
      </c>
      <c r="BA21" s="77">
        <v>832</v>
      </c>
      <c r="BC21" s="2">
        <v>2020</v>
      </c>
      <c r="BD21" s="55" t="s">
        <v>3616</v>
      </c>
      <c r="BE21" s="55"/>
      <c r="BH21" s="55">
        <f t="shared" si="1"/>
        <v>102251</v>
      </c>
      <c r="BI21" s="55">
        <v>80354</v>
      </c>
      <c r="BJ21" s="55">
        <v>21897</v>
      </c>
    </row>
    <row r="22" spans="1:62">
      <c r="A22" s="77">
        <v>2014</v>
      </c>
      <c r="B22" s="77" t="s">
        <v>3617</v>
      </c>
      <c r="C22" s="77"/>
      <c r="F22" s="77">
        <f t="shared" si="4"/>
        <v>268</v>
      </c>
      <c r="G22" s="77">
        <v>115</v>
      </c>
      <c r="H22" s="77">
        <v>153</v>
      </c>
      <c r="J22" s="77">
        <v>2015</v>
      </c>
      <c r="K22" s="77" t="s">
        <v>1927</v>
      </c>
      <c r="L22" s="77"/>
      <c r="O22" s="77">
        <f t="shared" si="0"/>
        <v>1486</v>
      </c>
      <c r="P22" s="77">
        <v>828</v>
      </c>
      <c r="Q22" s="77">
        <v>658</v>
      </c>
      <c r="S22" s="77">
        <v>2016</v>
      </c>
      <c r="T22" s="77" t="s">
        <v>3618</v>
      </c>
      <c r="U22" s="77"/>
      <c r="X22" s="77">
        <v>201</v>
      </c>
      <c r="Y22" s="77">
        <v>153</v>
      </c>
      <c r="Z22" s="77">
        <v>48</v>
      </c>
      <c r="AB22" s="77">
        <v>2017</v>
      </c>
      <c r="AC22" s="77" t="s">
        <v>3619</v>
      </c>
      <c r="AD22" s="77"/>
      <c r="AG22" s="77">
        <v>65</v>
      </c>
      <c r="AH22" s="77">
        <v>20</v>
      </c>
      <c r="AI22" s="77">
        <v>45</v>
      </c>
      <c r="AK22" s="77">
        <v>2018</v>
      </c>
      <c r="AL22" s="77" t="s">
        <v>387</v>
      </c>
      <c r="AM22" s="77" t="s">
        <v>3620</v>
      </c>
      <c r="AP22" s="77">
        <v>5292</v>
      </c>
      <c r="AQ22" s="77">
        <v>5292</v>
      </c>
      <c r="AR22" s="77"/>
      <c r="AT22" s="77">
        <v>2019</v>
      </c>
      <c r="AU22" s="77" t="s">
        <v>3621</v>
      </c>
      <c r="AV22" s="77" t="s">
        <v>3622</v>
      </c>
      <c r="AY22" s="77">
        <v>482</v>
      </c>
      <c r="AZ22" s="77">
        <v>482</v>
      </c>
      <c r="BA22" s="77"/>
      <c r="BC22" s="2">
        <v>2020</v>
      </c>
      <c r="BD22" s="55" t="s">
        <v>3623</v>
      </c>
      <c r="BE22" s="55"/>
      <c r="BH22" s="55">
        <f t="shared" si="1"/>
        <v>121</v>
      </c>
      <c r="BI22" s="55">
        <v>89</v>
      </c>
      <c r="BJ22" s="55">
        <v>32</v>
      </c>
    </row>
    <row r="23" spans="1:62">
      <c r="A23" s="77">
        <v>2014</v>
      </c>
      <c r="B23" s="77" t="s">
        <v>3624</v>
      </c>
      <c r="C23" s="77"/>
      <c r="F23" s="77">
        <f t="shared" si="4"/>
        <v>1200</v>
      </c>
      <c r="G23" s="77">
        <v>537</v>
      </c>
      <c r="H23" s="77">
        <v>663</v>
      </c>
      <c r="J23" s="77">
        <v>2015</v>
      </c>
      <c r="K23" s="77" t="s">
        <v>3625</v>
      </c>
      <c r="L23" s="77" t="s">
        <v>3626</v>
      </c>
      <c r="N23" s="67" t="s">
        <v>914</v>
      </c>
      <c r="O23" s="77">
        <f t="shared" si="0"/>
        <v>389</v>
      </c>
      <c r="P23" s="77">
        <v>389</v>
      </c>
      <c r="Q23" s="77"/>
      <c r="S23" s="77">
        <v>2016</v>
      </c>
      <c r="T23" s="67" t="s">
        <v>3627</v>
      </c>
      <c r="U23" s="67" t="s">
        <v>1011</v>
      </c>
      <c r="V23" s="67" t="s">
        <v>914</v>
      </c>
      <c r="X23" s="67">
        <v>40</v>
      </c>
      <c r="Y23" s="67"/>
      <c r="Z23" s="67">
        <v>40</v>
      </c>
      <c r="AB23" s="77">
        <v>2017</v>
      </c>
      <c r="AC23" s="77" t="s">
        <v>3628</v>
      </c>
      <c r="AD23" s="77"/>
      <c r="AG23" s="77">
        <v>100</v>
      </c>
      <c r="AH23" s="77">
        <v>42</v>
      </c>
      <c r="AI23" s="77">
        <v>58</v>
      </c>
      <c r="AK23" s="77">
        <v>2018</v>
      </c>
      <c r="AL23" s="77" t="s">
        <v>3629</v>
      </c>
      <c r="AM23" s="77"/>
      <c r="AP23" s="77">
        <v>147</v>
      </c>
      <c r="AQ23" s="77">
        <v>35</v>
      </c>
      <c r="AR23" s="77">
        <v>112</v>
      </c>
      <c r="AT23" s="77">
        <v>2019</v>
      </c>
      <c r="AU23" s="77" t="s">
        <v>2018</v>
      </c>
      <c r="AV23" s="77"/>
      <c r="AY23" s="77">
        <v>1000</v>
      </c>
      <c r="AZ23" s="77"/>
      <c r="BA23" s="77">
        <v>1000</v>
      </c>
      <c r="BC23" s="2">
        <v>2020</v>
      </c>
      <c r="BD23" s="55" t="s">
        <v>3630</v>
      </c>
      <c r="BE23" s="55"/>
      <c r="BH23" s="55">
        <f t="shared" si="1"/>
        <v>130</v>
      </c>
      <c r="BI23" s="55">
        <v>107</v>
      </c>
      <c r="BJ23" s="55">
        <v>23</v>
      </c>
    </row>
    <row r="24" spans="1:62">
      <c r="A24" s="77">
        <v>2014</v>
      </c>
      <c r="B24" s="77" t="s">
        <v>3631</v>
      </c>
      <c r="C24" s="77"/>
      <c r="F24" s="77">
        <f t="shared" si="4"/>
        <v>247</v>
      </c>
      <c r="G24" s="77">
        <v>136</v>
      </c>
      <c r="H24" s="77">
        <v>111</v>
      </c>
      <c r="J24" s="77">
        <v>2015</v>
      </c>
      <c r="K24" s="77" t="s">
        <v>3632</v>
      </c>
      <c r="L24" s="77"/>
      <c r="O24" s="77">
        <f t="shared" si="0"/>
        <v>18</v>
      </c>
      <c r="P24" s="77">
        <v>10</v>
      </c>
      <c r="Q24" s="77">
        <v>8</v>
      </c>
      <c r="S24" s="77">
        <v>2016</v>
      </c>
      <c r="T24" s="77" t="s">
        <v>3633</v>
      </c>
      <c r="U24" s="77"/>
      <c r="X24" s="77">
        <v>899</v>
      </c>
      <c r="Y24" s="77">
        <v>566</v>
      </c>
      <c r="Z24" s="77">
        <v>333</v>
      </c>
      <c r="AB24" s="77">
        <v>2017</v>
      </c>
      <c r="AC24" s="77" t="s">
        <v>3634</v>
      </c>
      <c r="AD24" s="77"/>
      <c r="AG24" s="77">
        <v>195</v>
      </c>
      <c r="AH24" s="77">
        <v>109</v>
      </c>
      <c r="AI24" s="77">
        <v>86</v>
      </c>
      <c r="AK24" s="77">
        <v>2018</v>
      </c>
      <c r="AL24" s="77" t="s">
        <v>3635</v>
      </c>
      <c r="AM24" s="77"/>
      <c r="AP24" s="77">
        <v>3656</v>
      </c>
      <c r="AQ24" s="77">
        <v>1679</v>
      </c>
      <c r="AR24" s="77">
        <v>1641</v>
      </c>
      <c r="AT24" s="77">
        <v>2019</v>
      </c>
      <c r="AU24" s="77" t="s">
        <v>3539</v>
      </c>
      <c r="AV24" s="77"/>
      <c r="AY24" s="77">
        <v>31484</v>
      </c>
      <c r="AZ24" s="77">
        <v>20284</v>
      </c>
      <c r="BA24" s="77">
        <v>11200</v>
      </c>
      <c r="BC24" s="2">
        <v>2020</v>
      </c>
      <c r="BD24" s="55" t="s">
        <v>3623</v>
      </c>
      <c r="BE24" s="55"/>
      <c r="BH24" s="55">
        <f t="shared" si="1"/>
        <v>5247</v>
      </c>
      <c r="BI24" s="55">
        <v>3515</v>
      </c>
      <c r="BJ24" s="55">
        <v>1732</v>
      </c>
    </row>
    <row r="25" spans="1:62">
      <c r="A25" s="77">
        <v>2014</v>
      </c>
      <c r="B25" s="77" t="s">
        <v>2004</v>
      </c>
      <c r="C25" s="77" t="s">
        <v>3636</v>
      </c>
      <c r="F25" s="77">
        <f>SUM(G25:H25)</f>
        <v>86</v>
      </c>
      <c r="G25" s="77"/>
      <c r="H25" s="77">
        <v>86</v>
      </c>
      <c r="J25" s="77">
        <v>2015</v>
      </c>
      <c r="K25" s="77" t="s">
        <v>668</v>
      </c>
      <c r="L25" s="77"/>
      <c r="O25" s="77">
        <f t="shared" si="0"/>
        <v>12</v>
      </c>
      <c r="P25" s="77">
        <v>3</v>
      </c>
      <c r="Q25" s="77">
        <v>9</v>
      </c>
      <c r="S25" s="77">
        <v>2016</v>
      </c>
      <c r="T25" s="77" t="s">
        <v>3637</v>
      </c>
      <c r="U25" s="77"/>
      <c r="X25" s="77">
        <v>120</v>
      </c>
      <c r="Y25" s="77">
        <v>88</v>
      </c>
      <c r="Z25" s="77">
        <v>32</v>
      </c>
      <c r="AB25" s="77">
        <v>2017</v>
      </c>
      <c r="AC25" s="77" t="s">
        <v>3638</v>
      </c>
      <c r="AD25" s="77" t="s">
        <v>3639</v>
      </c>
      <c r="AG25" s="77">
        <v>825</v>
      </c>
      <c r="AH25" s="77">
        <v>825</v>
      </c>
      <c r="AI25" s="77"/>
      <c r="AK25" s="77">
        <v>2018</v>
      </c>
      <c r="AL25" s="77" t="s">
        <v>3640</v>
      </c>
      <c r="AM25" s="77"/>
      <c r="AP25" s="77">
        <v>200</v>
      </c>
      <c r="AQ25" s="77">
        <v>148</v>
      </c>
      <c r="AR25" s="77">
        <v>52</v>
      </c>
      <c r="AT25" s="77">
        <v>2019</v>
      </c>
      <c r="AU25" s="77" t="s">
        <v>1491</v>
      </c>
      <c r="AV25" s="77"/>
      <c r="AY25" s="77">
        <v>10</v>
      </c>
      <c r="AZ25" s="77">
        <v>4</v>
      </c>
      <c r="BA25" s="77">
        <v>6</v>
      </c>
      <c r="BC25" s="2">
        <v>2020</v>
      </c>
      <c r="BD25" s="55" t="s">
        <v>3601</v>
      </c>
      <c r="BE25" s="55"/>
      <c r="BH25" s="55">
        <f t="shared" si="1"/>
        <v>33</v>
      </c>
      <c r="BI25" s="55">
        <v>33</v>
      </c>
      <c r="BJ25" s="55"/>
    </row>
    <row r="26" spans="1:62">
      <c r="A26" s="77">
        <v>2014</v>
      </c>
      <c r="B26" s="77" t="s">
        <v>1796</v>
      </c>
      <c r="C26" s="77"/>
      <c r="F26" s="77">
        <f t="shared" ref="F26:F28" si="5">SUM(G26:H26)</f>
        <v>22</v>
      </c>
      <c r="G26" s="77">
        <v>14</v>
      </c>
      <c r="H26" s="77">
        <v>8</v>
      </c>
      <c r="J26" s="77">
        <v>2015</v>
      </c>
      <c r="K26" s="77" t="s">
        <v>1467</v>
      </c>
      <c r="L26" s="77"/>
      <c r="O26" s="77">
        <f t="shared" si="0"/>
        <v>87</v>
      </c>
      <c r="P26" s="77">
        <v>68</v>
      </c>
      <c r="Q26" s="77">
        <v>19</v>
      </c>
      <c r="S26" s="77">
        <v>2016</v>
      </c>
      <c r="T26" s="67" t="s">
        <v>3641</v>
      </c>
      <c r="U26" s="67" t="s">
        <v>2811</v>
      </c>
      <c r="V26" s="67" t="s">
        <v>914</v>
      </c>
      <c r="X26" s="67">
        <v>2439</v>
      </c>
      <c r="Y26" s="67">
        <v>2439</v>
      </c>
      <c r="Z26" s="67"/>
      <c r="AB26" s="77">
        <v>2017</v>
      </c>
      <c r="AC26" s="77" t="s">
        <v>3642</v>
      </c>
      <c r="AD26" s="77" t="s">
        <v>3643</v>
      </c>
      <c r="AG26" s="77">
        <v>30</v>
      </c>
      <c r="AH26" s="77">
        <v>30</v>
      </c>
      <c r="AI26" s="77"/>
      <c r="AK26" s="77">
        <v>2018</v>
      </c>
      <c r="AL26" s="77" t="s">
        <v>3644</v>
      </c>
      <c r="AM26" s="77"/>
      <c r="AP26" s="77">
        <v>52</v>
      </c>
      <c r="AQ26" s="77"/>
      <c r="AR26" s="77">
        <v>52</v>
      </c>
      <c r="AT26" s="77"/>
      <c r="AU26" s="77"/>
      <c r="AV26" s="77"/>
      <c r="AY26" s="77"/>
      <c r="AZ26" s="77"/>
      <c r="BA26" s="77"/>
      <c r="BC26" s="2">
        <v>2020</v>
      </c>
      <c r="BD26" s="55" t="s">
        <v>3645</v>
      </c>
      <c r="BE26" s="55"/>
      <c r="BH26" s="55">
        <f t="shared" si="1"/>
        <v>11168</v>
      </c>
      <c r="BI26" s="55">
        <v>10581</v>
      </c>
      <c r="BJ26" s="55">
        <v>587</v>
      </c>
    </row>
    <row r="27" spans="1:62">
      <c r="A27" s="77">
        <v>2014</v>
      </c>
      <c r="B27" s="77" t="s">
        <v>3646</v>
      </c>
      <c r="C27" s="77" t="s">
        <v>3647</v>
      </c>
      <c r="F27" s="77">
        <f t="shared" si="5"/>
        <v>11</v>
      </c>
      <c r="G27" s="77">
        <v>11</v>
      </c>
      <c r="H27" s="77"/>
      <c r="J27" s="77">
        <v>2015</v>
      </c>
      <c r="K27" s="77" t="s">
        <v>3648</v>
      </c>
      <c r="L27" s="77"/>
      <c r="O27" s="77">
        <f t="shared" si="0"/>
        <v>2774</v>
      </c>
      <c r="P27" s="77">
        <v>1401</v>
      </c>
      <c r="Q27" s="77">
        <v>1373</v>
      </c>
      <c r="S27" s="77">
        <v>2016</v>
      </c>
      <c r="T27" s="77" t="s">
        <v>3649</v>
      </c>
      <c r="U27" s="77" t="s">
        <v>3650</v>
      </c>
      <c r="X27" s="77">
        <v>14</v>
      </c>
      <c r="Y27" s="77">
        <v>14</v>
      </c>
      <c r="Z27" s="77"/>
      <c r="AB27" s="77">
        <v>2017</v>
      </c>
      <c r="AC27" s="77" t="s">
        <v>3651</v>
      </c>
      <c r="AD27" s="77"/>
      <c r="AG27" s="77">
        <v>80306</v>
      </c>
      <c r="AH27" s="77">
        <v>36601</v>
      </c>
      <c r="AI27" s="77">
        <v>43705</v>
      </c>
      <c r="AK27" s="77">
        <v>2018</v>
      </c>
      <c r="AL27" s="77" t="s">
        <v>1217</v>
      </c>
      <c r="AM27" s="77"/>
      <c r="AP27" s="77">
        <v>285</v>
      </c>
      <c r="AQ27" s="77">
        <v>143</v>
      </c>
      <c r="AR27" s="77">
        <v>141</v>
      </c>
      <c r="AT27" s="77">
        <v>2019</v>
      </c>
      <c r="AU27" s="77" t="s">
        <v>3652</v>
      </c>
      <c r="AV27" s="77"/>
      <c r="AY27" s="77">
        <v>24469</v>
      </c>
      <c r="AZ27" s="77">
        <v>14775</v>
      </c>
      <c r="BA27" s="77">
        <v>9694</v>
      </c>
      <c r="BC27" s="2">
        <v>2020</v>
      </c>
      <c r="BD27" s="55" t="s">
        <v>3653</v>
      </c>
      <c r="BE27" s="55"/>
      <c r="BH27" s="55">
        <f t="shared" si="1"/>
        <v>67</v>
      </c>
      <c r="BI27" s="55">
        <v>32</v>
      </c>
      <c r="BJ27" s="55">
        <v>35</v>
      </c>
    </row>
    <row r="28" spans="1:62">
      <c r="A28" s="77">
        <v>2014</v>
      </c>
      <c r="B28" s="77" t="s">
        <v>3654</v>
      </c>
      <c r="C28" s="77"/>
      <c r="F28" s="77">
        <f t="shared" si="5"/>
        <v>70</v>
      </c>
      <c r="G28" s="77">
        <v>42</v>
      </c>
      <c r="H28" s="77">
        <v>28</v>
      </c>
      <c r="J28" s="77">
        <v>2015</v>
      </c>
      <c r="K28" s="77" t="s">
        <v>3655</v>
      </c>
      <c r="L28" s="77" t="s">
        <v>3656</v>
      </c>
      <c r="O28" s="77">
        <f t="shared" si="0"/>
        <v>16</v>
      </c>
      <c r="P28" s="77">
        <v>16</v>
      </c>
      <c r="Q28" s="77"/>
      <c r="S28" s="77">
        <v>2016</v>
      </c>
      <c r="T28" s="67" t="s">
        <v>3657</v>
      </c>
      <c r="U28" s="67" t="s">
        <v>3658</v>
      </c>
      <c r="V28" s="67" t="s">
        <v>914</v>
      </c>
      <c r="X28" s="67">
        <v>4443</v>
      </c>
      <c r="Y28" s="67">
        <v>4443</v>
      </c>
      <c r="Z28" s="67"/>
      <c r="AB28" s="77">
        <v>2017</v>
      </c>
      <c r="AC28" s="77" t="s">
        <v>2607</v>
      </c>
      <c r="AD28" s="77" t="s">
        <v>3659</v>
      </c>
      <c r="AG28" s="77">
        <v>95</v>
      </c>
      <c r="AH28" s="77">
        <v>95</v>
      </c>
      <c r="AI28" s="77"/>
      <c r="AK28" s="77">
        <v>2018</v>
      </c>
      <c r="AL28" s="77" t="s">
        <v>565</v>
      </c>
      <c r="AM28" s="77" t="s">
        <v>3660</v>
      </c>
      <c r="AP28" s="77">
        <v>39</v>
      </c>
      <c r="AQ28" s="77">
        <v>39</v>
      </c>
      <c r="AR28" s="77"/>
      <c r="AT28" s="77">
        <v>2019</v>
      </c>
      <c r="AU28" s="77" t="s">
        <v>3661</v>
      </c>
      <c r="AV28" s="77" t="s">
        <v>3662</v>
      </c>
      <c r="AY28" s="77">
        <v>367</v>
      </c>
      <c r="AZ28" s="77">
        <v>367</v>
      </c>
      <c r="BA28" s="77"/>
      <c r="BC28" s="2">
        <v>2020</v>
      </c>
      <c r="BD28" s="55" t="s">
        <v>261</v>
      </c>
      <c r="BE28" s="55"/>
      <c r="BH28" s="55">
        <f t="shared" si="1"/>
        <v>106</v>
      </c>
      <c r="BI28" s="55">
        <v>24</v>
      </c>
      <c r="BJ28" s="55">
        <v>82</v>
      </c>
    </row>
    <row r="29" spans="1:62">
      <c r="A29" s="77">
        <v>2014</v>
      </c>
      <c r="B29" s="77" t="s">
        <v>3663</v>
      </c>
      <c r="C29" s="77" t="s">
        <v>1016</v>
      </c>
      <c r="F29" s="77">
        <f>SUM(G29:H29)</f>
        <v>22</v>
      </c>
      <c r="G29" s="77"/>
      <c r="H29" s="77">
        <v>22</v>
      </c>
      <c r="I29" s="66"/>
      <c r="J29" s="77">
        <v>2015</v>
      </c>
      <c r="K29" s="77" t="s">
        <v>3664</v>
      </c>
      <c r="L29" s="77"/>
      <c r="O29" s="77">
        <f t="shared" si="0"/>
        <v>93</v>
      </c>
      <c r="P29" s="77">
        <v>54</v>
      </c>
      <c r="Q29" s="77">
        <v>39</v>
      </c>
      <c r="R29" s="66"/>
      <c r="S29" s="77">
        <v>2016</v>
      </c>
      <c r="T29" s="77" t="s">
        <v>550</v>
      </c>
      <c r="U29" s="77" t="s">
        <v>3665</v>
      </c>
      <c r="X29" s="77">
        <v>1462</v>
      </c>
      <c r="Y29" s="77">
        <v>1462</v>
      </c>
      <c r="Z29" s="77"/>
      <c r="AA29" s="66"/>
      <c r="AB29" s="77">
        <v>2017</v>
      </c>
      <c r="AC29" s="77" t="s">
        <v>3666</v>
      </c>
      <c r="AD29" s="77"/>
      <c r="AG29" s="77">
        <v>4811</v>
      </c>
      <c r="AH29" s="77">
        <v>3501</v>
      </c>
      <c r="AI29" s="77">
        <v>1310</v>
      </c>
      <c r="AJ29" s="66"/>
      <c r="AK29" s="77">
        <v>2018</v>
      </c>
      <c r="AL29" s="77" t="s">
        <v>3667</v>
      </c>
      <c r="AM29" s="77"/>
      <c r="AP29" s="77">
        <v>12</v>
      </c>
      <c r="AQ29" s="77">
        <v>10</v>
      </c>
      <c r="AR29" s="77">
        <v>2</v>
      </c>
      <c r="AS29" s="66"/>
      <c r="AT29" s="67">
        <v>2019</v>
      </c>
      <c r="AU29" s="67" t="s">
        <v>1194</v>
      </c>
      <c r="AV29" s="67" t="s">
        <v>3668</v>
      </c>
      <c r="AW29" s="67" t="s">
        <v>914</v>
      </c>
      <c r="AY29" s="67">
        <v>1181</v>
      </c>
      <c r="AZ29" s="67">
        <v>1181</v>
      </c>
      <c r="BA29" s="67"/>
      <c r="BB29" s="66"/>
      <c r="BC29" s="2">
        <v>2020</v>
      </c>
      <c r="BD29" s="55" t="s">
        <v>3669</v>
      </c>
      <c r="BE29" s="55"/>
      <c r="BH29" s="55">
        <f t="shared" si="1"/>
        <v>175</v>
      </c>
      <c r="BI29" s="55">
        <v>65</v>
      </c>
      <c r="BJ29" s="55">
        <v>110</v>
      </c>
    </row>
    <row r="30" spans="1:62">
      <c r="A30" s="77">
        <v>2014</v>
      </c>
      <c r="B30" s="77" t="s">
        <v>3669</v>
      </c>
      <c r="C30" s="77"/>
      <c r="F30" s="77">
        <f t="shared" ref="F30:F63" si="6">SUM(G30:H30)</f>
        <v>30</v>
      </c>
      <c r="G30" s="77">
        <v>15</v>
      </c>
      <c r="H30" s="77">
        <v>15</v>
      </c>
      <c r="J30" s="77">
        <v>2015</v>
      </c>
      <c r="K30" s="77" t="s">
        <v>3670</v>
      </c>
      <c r="L30" s="77"/>
      <c r="O30" s="77">
        <f t="shared" si="0"/>
        <v>172</v>
      </c>
      <c r="P30" s="77">
        <v>86</v>
      </c>
      <c r="Q30" s="77">
        <v>86</v>
      </c>
      <c r="S30" s="77">
        <v>2016</v>
      </c>
      <c r="T30" s="77" t="s">
        <v>3671</v>
      </c>
      <c r="U30" s="77"/>
      <c r="X30" s="77">
        <v>16</v>
      </c>
      <c r="Y30" s="77">
        <v>11</v>
      </c>
      <c r="Z30" s="77">
        <v>5</v>
      </c>
      <c r="AB30" s="77">
        <v>2017</v>
      </c>
      <c r="AC30" s="77" t="s">
        <v>3607</v>
      </c>
      <c r="AD30" s="77" t="s">
        <v>3672</v>
      </c>
      <c r="AG30" s="77">
        <v>24</v>
      </c>
      <c r="AH30" s="77">
        <v>24</v>
      </c>
      <c r="AI30" s="77"/>
      <c r="AK30" s="77">
        <v>2018</v>
      </c>
      <c r="AL30" s="77" t="s">
        <v>3673</v>
      </c>
      <c r="AM30" s="77"/>
      <c r="AP30" s="77">
        <v>2812</v>
      </c>
      <c r="AQ30" s="77">
        <v>1686</v>
      </c>
      <c r="AR30" s="77">
        <v>1126</v>
      </c>
      <c r="AT30" s="77">
        <v>2019</v>
      </c>
      <c r="AU30" s="77" t="s">
        <v>35</v>
      </c>
      <c r="AV30" s="77" t="s">
        <v>3674</v>
      </c>
      <c r="AY30" s="77">
        <v>2029</v>
      </c>
      <c r="AZ30" s="77">
        <v>2029</v>
      </c>
      <c r="BA30" s="77"/>
      <c r="BC30" s="2">
        <v>2020</v>
      </c>
      <c r="BD30" s="55" t="s">
        <v>301</v>
      </c>
      <c r="BE30" s="55"/>
      <c r="BH30" s="55">
        <f t="shared" si="1"/>
        <v>16</v>
      </c>
      <c r="BI30" s="55">
        <v>4</v>
      </c>
      <c r="BJ30" s="55">
        <v>12</v>
      </c>
    </row>
    <row r="31" spans="1:62">
      <c r="A31" s="77">
        <v>2014</v>
      </c>
      <c r="B31" s="77" t="s">
        <v>3675</v>
      </c>
      <c r="C31" s="77"/>
      <c r="F31" s="77">
        <f t="shared" si="6"/>
        <v>90</v>
      </c>
      <c r="G31" s="77">
        <v>70</v>
      </c>
      <c r="H31" s="77">
        <v>20</v>
      </c>
      <c r="J31" s="77">
        <v>2015</v>
      </c>
      <c r="K31" s="77" t="s">
        <v>3676</v>
      </c>
      <c r="L31" s="77"/>
      <c r="O31" s="77">
        <f t="shared" si="0"/>
        <v>121</v>
      </c>
      <c r="P31" s="77">
        <v>41</v>
      </c>
      <c r="Q31" s="77">
        <v>80</v>
      </c>
      <c r="S31" s="77">
        <v>2016</v>
      </c>
      <c r="T31" s="77" t="s">
        <v>3677</v>
      </c>
      <c r="U31" s="77"/>
      <c r="X31" s="77">
        <v>1296</v>
      </c>
      <c r="Y31" s="77">
        <v>565</v>
      </c>
      <c r="Z31" s="77">
        <v>731</v>
      </c>
      <c r="AB31" s="67">
        <v>2017</v>
      </c>
      <c r="AC31" s="67" t="s">
        <v>3678</v>
      </c>
      <c r="AD31" s="67" t="s">
        <v>2811</v>
      </c>
      <c r="AE31" s="67" t="s">
        <v>914</v>
      </c>
      <c r="AG31" s="67">
        <v>220</v>
      </c>
      <c r="AH31" s="67">
        <v>220</v>
      </c>
      <c r="AI31" s="67"/>
      <c r="AK31" s="77">
        <v>2018</v>
      </c>
      <c r="AL31" s="77" t="s">
        <v>3574</v>
      </c>
      <c r="AM31" s="77"/>
      <c r="AP31" s="77">
        <v>32</v>
      </c>
      <c r="AQ31" s="77">
        <v>16</v>
      </c>
      <c r="AR31" s="77">
        <v>16</v>
      </c>
      <c r="AT31" s="77">
        <v>2019</v>
      </c>
      <c r="AU31" s="77" t="s">
        <v>3679</v>
      </c>
      <c r="AV31" s="77" t="s">
        <v>3680</v>
      </c>
      <c r="AY31" s="77">
        <v>595</v>
      </c>
      <c r="AZ31" s="77">
        <v>595</v>
      </c>
      <c r="BA31" s="77"/>
      <c r="BC31" s="2">
        <v>2020</v>
      </c>
      <c r="BD31" s="55" t="s">
        <v>3681</v>
      </c>
      <c r="BE31" s="55"/>
      <c r="BH31" s="55">
        <f t="shared" si="1"/>
        <v>116</v>
      </c>
      <c r="BI31" s="55">
        <v>98</v>
      </c>
      <c r="BJ31" s="55">
        <v>18</v>
      </c>
    </row>
    <row r="32" spans="1:62">
      <c r="A32" s="77">
        <v>2014</v>
      </c>
      <c r="B32" s="77" t="s">
        <v>3682</v>
      </c>
      <c r="C32" s="77"/>
      <c r="F32" s="77">
        <f t="shared" si="6"/>
        <v>20</v>
      </c>
      <c r="G32" s="77">
        <v>14</v>
      </c>
      <c r="H32" s="77">
        <v>6</v>
      </c>
      <c r="J32" s="77">
        <v>2015</v>
      </c>
      <c r="K32" s="77" t="s">
        <v>3683</v>
      </c>
      <c r="L32" s="77"/>
      <c r="O32" s="77">
        <f t="shared" si="0"/>
        <v>146</v>
      </c>
      <c r="P32" s="77">
        <v>86</v>
      </c>
      <c r="Q32" s="77">
        <v>60</v>
      </c>
      <c r="S32" s="77">
        <v>2016</v>
      </c>
      <c r="T32" s="77" t="s">
        <v>3684</v>
      </c>
      <c r="U32" s="77"/>
      <c r="X32" s="77">
        <v>760</v>
      </c>
      <c r="Y32" s="77">
        <v>441</v>
      </c>
      <c r="Z32" s="77">
        <v>319</v>
      </c>
      <c r="AB32" s="77">
        <v>2017</v>
      </c>
      <c r="AC32" s="77" t="s">
        <v>3685</v>
      </c>
      <c r="AD32" s="77" t="s">
        <v>1966</v>
      </c>
      <c r="AG32" s="77">
        <v>132</v>
      </c>
      <c r="AH32" s="77">
        <v>132</v>
      </c>
      <c r="AI32" s="77"/>
      <c r="AK32" s="77">
        <v>2018</v>
      </c>
      <c r="AL32" s="77" t="s">
        <v>1830</v>
      </c>
      <c r="AM32" s="77" t="s">
        <v>2302</v>
      </c>
      <c r="AP32" s="77">
        <v>220</v>
      </c>
      <c r="AQ32" s="77">
        <v>220</v>
      </c>
      <c r="AR32" s="77"/>
      <c r="AT32" s="77">
        <v>2019</v>
      </c>
      <c r="AU32" s="77" t="s">
        <v>3686</v>
      </c>
      <c r="AV32" s="77"/>
      <c r="AY32" s="77">
        <v>356</v>
      </c>
      <c r="AZ32" s="77">
        <v>222</v>
      </c>
      <c r="BA32" s="77">
        <v>134</v>
      </c>
      <c r="BC32" s="2">
        <v>2020</v>
      </c>
      <c r="BD32" s="55" t="s">
        <v>3687</v>
      </c>
      <c r="BE32" s="55"/>
      <c r="BH32" s="55">
        <f t="shared" si="1"/>
        <v>19</v>
      </c>
      <c r="BI32" s="55">
        <v>11</v>
      </c>
      <c r="BJ32" s="55">
        <v>8</v>
      </c>
    </row>
    <row r="33" spans="1:62">
      <c r="A33" s="77">
        <v>2014</v>
      </c>
      <c r="B33" s="77" t="s">
        <v>1755</v>
      </c>
      <c r="C33" s="77"/>
      <c r="F33" s="77">
        <f t="shared" si="6"/>
        <v>1854</v>
      </c>
      <c r="G33" s="77">
        <v>932</v>
      </c>
      <c r="H33" s="77">
        <v>922</v>
      </c>
      <c r="J33" s="77">
        <v>2015</v>
      </c>
      <c r="K33" s="77" t="s">
        <v>3688</v>
      </c>
      <c r="L33" s="77"/>
      <c r="O33" s="77">
        <f t="shared" si="0"/>
        <v>175</v>
      </c>
      <c r="P33" s="77">
        <v>108</v>
      </c>
      <c r="Q33" s="77">
        <v>67</v>
      </c>
      <c r="S33" s="77">
        <v>2016</v>
      </c>
      <c r="T33" s="77" t="s">
        <v>3689</v>
      </c>
      <c r="U33" s="77"/>
      <c r="X33" s="77">
        <v>94</v>
      </c>
      <c r="Y33" s="77">
        <v>48</v>
      </c>
      <c r="Z33" s="77">
        <v>64</v>
      </c>
      <c r="AB33" s="77">
        <v>2017</v>
      </c>
      <c r="AC33" s="77" t="s">
        <v>2426</v>
      </c>
      <c r="AD33" s="77"/>
      <c r="AG33" s="77">
        <v>660</v>
      </c>
      <c r="AH33" s="77">
        <v>339</v>
      </c>
      <c r="AI33" s="77">
        <v>321</v>
      </c>
      <c r="AK33" s="77">
        <v>2018</v>
      </c>
      <c r="AL33" s="77" t="s">
        <v>1109</v>
      </c>
      <c r="AM33" s="77"/>
      <c r="AP33" s="77">
        <v>146</v>
      </c>
      <c r="AQ33" s="77">
        <v>54</v>
      </c>
      <c r="AR33" s="77">
        <v>92</v>
      </c>
      <c r="AT33" s="77">
        <v>2019</v>
      </c>
      <c r="AU33" s="77" t="s">
        <v>3690</v>
      </c>
      <c r="AV33" s="77" t="s">
        <v>3691</v>
      </c>
      <c r="AY33" s="77">
        <v>34</v>
      </c>
      <c r="AZ33" s="77">
        <v>34</v>
      </c>
      <c r="BA33" s="77"/>
      <c r="BC33" s="2">
        <v>2020</v>
      </c>
      <c r="BD33" s="55" t="s">
        <v>3692</v>
      </c>
      <c r="BE33" s="55"/>
      <c r="BH33" s="55">
        <f t="shared" si="1"/>
        <v>15</v>
      </c>
      <c r="BI33" s="55">
        <v>12</v>
      </c>
      <c r="BJ33" s="55">
        <v>3</v>
      </c>
    </row>
    <row r="34" spans="1:62">
      <c r="A34" s="77">
        <v>2014</v>
      </c>
      <c r="B34" s="77" t="s">
        <v>3693</v>
      </c>
      <c r="C34" s="77"/>
      <c r="F34" s="77">
        <f t="shared" si="6"/>
        <v>56</v>
      </c>
      <c r="G34" s="77">
        <v>38</v>
      </c>
      <c r="H34" s="77">
        <v>18</v>
      </c>
      <c r="J34" s="77">
        <v>2015</v>
      </c>
      <c r="K34" s="77" t="s">
        <v>3694</v>
      </c>
      <c r="L34" s="77"/>
      <c r="O34" s="77">
        <f t="shared" si="0"/>
        <v>2780</v>
      </c>
      <c r="P34" s="77">
        <v>1659</v>
      </c>
      <c r="Q34" s="77">
        <v>1121</v>
      </c>
      <c r="S34" s="77">
        <v>2016</v>
      </c>
      <c r="T34" s="77" t="s">
        <v>3695</v>
      </c>
      <c r="U34" s="77"/>
      <c r="X34" s="77">
        <v>662</v>
      </c>
      <c r="Y34" s="77">
        <v>365</v>
      </c>
      <c r="Z34" s="77">
        <v>297</v>
      </c>
      <c r="AB34" s="77">
        <v>2017</v>
      </c>
      <c r="AC34" s="77" t="s">
        <v>3696</v>
      </c>
      <c r="AD34" s="77" t="s">
        <v>3697</v>
      </c>
      <c r="AG34" s="77">
        <v>3188</v>
      </c>
      <c r="AH34" s="77">
        <v>3188</v>
      </c>
      <c r="AI34" s="77"/>
      <c r="AK34" s="77">
        <v>2018</v>
      </c>
      <c r="AL34" s="77" t="s">
        <v>1918</v>
      </c>
      <c r="AM34" s="77"/>
      <c r="AP34" s="77">
        <v>30</v>
      </c>
      <c r="AQ34" s="77">
        <v>15</v>
      </c>
      <c r="AR34" s="77">
        <v>15</v>
      </c>
      <c r="AT34" s="77">
        <v>2019</v>
      </c>
      <c r="AU34" s="77" t="s">
        <v>3654</v>
      </c>
      <c r="AV34" s="77"/>
      <c r="AY34" s="77">
        <v>121</v>
      </c>
      <c r="AZ34" s="77">
        <v>90</v>
      </c>
      <c r="BA34" s="77">
        <v>31</v>
      </c>
      <c r="BC34" s="2">
        <v>2020</v>
      </c>
      <c r="BD34" s="55" t="s">
        <v>3584</v>
      </c>
      <c r="BE34" s="55"/>
      <c r="BH34" s="55">
        <f t="shared" si="1"/>
        <v>1067</v>
      </c>
      <c r="BI34" s="55">
        <v>494</v>
      </c>
      <c r="BJ34" s="55">
        <v>573</v>
      </c>
    </row>
    <row r="35" spans="1:62">
      <c r="A35" s="67">
        <v>2014</v>
      </c>
      <c r="B35" s="67" t="s">
        <v>3698</v>
      </c>
      <c r="C35" s="67" t="s">
        <v>3699</v>
      </c>
      <c r="D35" s="67" t="s">
        <v>914</v>
      </c>
      <c r="E35" s="67"/>
      <c r="F35" s="67">
        <f t="shared" si="6"/>
        <v>84</v>
      </c>
      <c r="G35" s="67"/>
      <c r="H35" s="67">
        <v>84</v>
      </c>
      <c r="J35" s="77">
        <v>2015</v>
      </c>
      <c r="K35" s="77" t="s">
        <v>3700</v>
      </c>
      <c r="L35" s="77"/>
      <c r="M35" s="67"/>
      <c r="N35" s="67"/>
      <c r="O35" s="77">
        <f t="shared" si="0"/>
        <v>2272</v>
      </c>
      <c r="P35" s="77">
        <v>1181</v>
      </c>
      <c r="Q35" s="77">
        <v>1091</v>
      </c>
      <c r="S35" s="77">
        <v>2016</v>
      </c>
      <c r="T35" s="77" t="s">
        <v>3648</v>
      </c>
      <c r="U35" s="77"/>
      <c r="V35" s="67"/>
      <c r="W35" s="67"/>
      <c r="X35" s="77">
        <v>100</v>
      </c>
      <c r="Y35" s="77">
        <v>46</v>
      </c>
      <c r="Z35" s="77">
        <v>54</v>
      </c>
      <c r="AB35" s="77">
        <v>2017</v>
      </c>
      <c r="AC35" s="77" t="s">
        <v>3701</v>
      </c>
      <c r="AD35" s="77" t="s">
        <v>3702</v>
      </c>
      <c r="AE35" s="67"/>
      <c r="AF35" s="67"/>
      <c r="AG35" s="77">
        <v>40</v>
      </c>
      <c r="AH35" s="77">
        <v>40</v>
      </c>
      <c r="AI35" s="77"/>
      <c r="AK35" s="77">
        <v>2018</v>
      </c>
      <c r="AL35" s="77" t="s">
        <v>3703</v>
      </c>
      <c r="AM35" s="77"/>
      <c r="AN35" s="67"/>
      <c r="AO35" s="67"/>
      <c r="AP35" s="77">
        <v>302</v>
      </c>
      <c r="AQ35" s="77">
        <v>157</v>
      </c>
      <c r="AR35" s="77">
        <v>145</v>
      </c>
      <c r="AT35" s="77">
        <v>2019</v>
      </c>
      <c r="AU35" s="77" t="s">
        <v>3521</v>
      </c>
      <c r="AV35" s="77"/>
      <c r="AW35" s="67"/>
      <c r="AX35" s="67"/>
      <c r="AY35" s="77">
        <v>12594</v>
      </c>
      <c r="AZ35" s="77">
        <v>6828</v>
      </c>
      <c r="BA35" s="77">
        <v>5766</v>
      </c>
      <c r="BC35" s="2">
        <v>2020</v>
      </c>
      <c r="BD35" s="55" t="s">
        <v>3689</v>
      </c>
      <c r="BE35" s="55"/>
      <c r="BF35" s="67"/>
      <c r="BG35" s="67"/>
      <c r="BH35" s="55">
        <f t="shared" si="1"/>
        <v>242</v>
      </c>
      <c r="BI35" s="55">
        <v>134</v>
      </c>
      <c r="BJ35" s="55">
        <v>108</v>
      </c>
    </row>
    <row r="36" spans="1:62">
      <c r="A36" s="77">
        <v>2014</v>
      </c>
      <c r="B36" s="77" t="s">
        <v>3516</v>
      </c>
      <c r="C36" s="77" t="s">
        <v>423</v>
      </c>
      <c r="F36" s="77">
        <f t="shared" si="6"/>
        <v>28</v>
      </c>
      <c r="G36" s="77">
        <v>28</v>
      </c>
      <c r="H36" s="77"/>
      <c r="J36" s="77">
        <v>2015</v>
      </c>
      <c r="K36" s="77" t="s">
        <v>3704</v>
      </c>
      <c r="L36" s="77"/>
      <c r="O36" s="77">
        <f t="shared" si="0"/>
        <v>565</v>
      </c>
      <c r="P36" s="77">
        <v>406</v>
      </c>
      <c r="Q36" s="77">
        <v>159</v>
      </c>
      <c r="S36" s="77">
        <v>2016</v>
      </c>
      <c r="T36" s="77" t="s">
        <v>3705</v>
      </c>
      <c r="U36" s="77" t="s">
        <v>3580</v>
      </c>
      <c r="W36" s="67" t="s">
        <v>914</v>
      </c>
      <c r="X36" s="77">
        <v>39184</v>
      </c>
      <c r="Y36" s="77"/>
      <c r="Z36" s="77">
        <v>39184</v>
      </c>
      <c r="AB36" s="77">
        <v>2017</v>
      </c>
      <c r="AC36" s="77" t="s">
        <v>3706</v>
      </c>
      <c r="AD36" s="77" t="s">
        <v>1966</v>
      </c>
      <c r="AG36" s="77">
        <v>20</v>
      </c>
      <c r="AH36" s="77">
        <v>20</v>
      </c>
      <c r="AI36" s="77"/>
      <c r="AK36" s="77">
        <v>2018</v>
      </c>
      <c r="AL36" s="77" t="s">
        <v>341</v>
      </c>
      <c r="AM36" s="77"/>
      <c r="AP36" s="77">
        <v>296</v>
      </c>
      <c r="AQ36" s="77">
        <v>72</v>
      </c>
      <c r="AR36" s="77">
        <v>224</v>
      </c>
      <c r="AT36" s="77">
        <v>2019</v>
      </c>
      <c r="AU36" s="77" t="s">
        <v>3707</v>
      </c>
      <c r="AV36" s="77"/>
      <c r="AY36" s="77">
        <v>130</v>
      </c>
      <c r="AZ36" s="77">
        <v>61</v>
      </c>
      <c r="BA36" s="77">
        <v>69</v>
      </c>
      <c r="BC36" s="2">
        <v>2020</v>
      </c>
      <c r="BD36" s="55" t="s">
        <v>1374</v>
      </c>
      <c r="BE36" s="55"/>
      <c r="BH36" s="55">
        <f t="shared" si="1"/>
        <v>69</v>
      </c>
      <c r="BI36" s="55">
        <v>43</v>
      </c>
      <c r="BJ36" s="55">
        <v>26</v>
      </c>
    </row>
    <row r="37" spans="1:62">
      <c r="A37" s="77">
        <v>2014</v>
      </c>
      <c r="B37" s="77" t="s">
        <v>1539</v>
      </c>
      <c r="C37" s="77" t="s">
        <v>251</v>
      </c>
      <c r="F37" s="77">
        <f t="shared" si="6"/>
        <v>10</v>
      </c>
      <c r="G37" s="77">
        <v>10</v>
      </c>
      <c r="H37" s="77"/>
      <c r="I37" s="66"/>
      <c r="J37" s="77">
        <v>2015</v>
      </c>
      <c r="K37" s="77" t="s">
        <v>1028</v>
      </c>
      <c r="L37" s="77"/>
      <c r="O37" s="77">
        <f t="shared" si="0"/>
        <v>815</v>
      </c>
      <c r="P37" s="77">
        <v>524</v>
      </c>
      <c r="Q37" s="77">
        <v>291</v>
      </c>
      <c r="R37" s="66"/>
      <c r="S37" s="77">
        <v>2016</v>
      </c>
      <c r="T37" s="77" t="s">
        <v>3708</v>
      </c>
      <c r="U37" s="77"/>
      <c r="X37" s="77">
        <v>127</v>
      </c>
      <c r="Y37" s="77">
        <v>43</v>
      </c>
      <c r="Z37" s="77">
        <v>84</v>
      </c>
      <c r="AA37" s="66"/>
      <c r="AB37" s="77">
        <v>2017</v>
      </c>
      <c r="AC37" s="77" t="s">
        <v>1668</v>
      </c>
      <c r="AD37" s="77" t="s">
        <v>3709</v>
      </c>
      <c r="AG37" s="77">
        <v>5131</v>
      </c>
      <c r="AH37" s="77">
        <v>5131</v>
      </c>
      <c r="AI37" s="77"/>
      <c r="AJ37" s="66"/>
      <c r="AK37" s="77">
        <v>2018</v>
      </c>
      <c r="AL37" s="77" t="s">
        <v>3710</v>
      </c>
      <c r="AM37" s="77"/>
      <c r="AP37" s="77">
        <v>100</v>
      </c>
      <c r="AQ37" s="77">
        <v>89</v>
      </c>
      <c r="AR37" s="77">
        <v>11</v>
      </c>
      <c r="AS37" s="66"/>
      <c r="AT37" s="67">
        <v>2019</v>
      </c>
      <c r="AU37" s="67" t="s">
        <v>3711</v>
      </c>
      <c r="AV37" s="67" t="s">
        <v>3712</v>
      </c>
      <c r="AW37" s="67" t="s">
        <v>914</v>
      </c>
      <c r="AY37" s="67">
        <v>1212503</v>
      </c>
      <c r="AZ37" s="67">
        <v>1212503</v>
      </c>
      <c r="BA37" s="67"/>
      <c r="BB37" s="66"/>
      <c r="BC37" s="2">
        <v>2020</v>
      </c>
      <c r="BD37" s="55" t="s">
        <v>3560</v>
      </c>
      <c r="BE37" s="55"/>
      <c r="BH37" s="55">
        <f t="shared" si="1"/>
        <v>88</v>
      </c>
      <c r="BI37" s="55">
        <v>81</v>
      </c>
      <c r="BJ37" s="55">
        <v>7</v>
      </c>
    </row>
    <row r="38" spans="1:62">
      <c r="A38" s="77">
        <v>2014</v>
      </c>
      <c r="B38" s="77" t="s">
        <v>1539</v>
      </c>
      <c r="C38" s="77" t="s">
        <v>251</v>
      </c>
      <c r="F38" s="77">
        <f t="shared" si="6"/>
        <v>12</v>
      </c>
      <c r="G38" s="77">
        <v>12</v>
      </c>
      <c r="H38" s="77"/>
      <c r="J38" s="77">
        <v>2015</v>
      </c>
      <c r="K38" s="77" t="s">
        <v>3713</v>
      </c>
      <c r="L38" s="77" t="s">
        <v>3714</v>
      </c>
      <c r="O38" s="77">
        <f t="shared" si="0"/>
        <v>34</v>
      </c>
      <c r="P38" s="77">
        <v>34</v>
      </c>
      <c r="Q38" s="77"/>
      <c r="S38" s="77">
        <v>2016</v>
      </c>
      <c r="T38" s="77" t="s">
        <v>3715</v>
      </c>
      <c r="U38" s="77"/>
      <c r="X38" s="77">
        <v>60</v>
      </c>
      <c r="Y38" s="77">
        <v>15</v>
      </c>
      <c r="Z38" s="77">
        <v>45</v>
      </c>
      <c r="AB38" s="77">
        <v>2017</v>
      </c>
      <c r="AC38" s="77" t="s">
        <v>3694</v>
      </c>
      <c r="AD38" s="77"/>
      <c r="AG38" s="77">
        <v>11274</v>
      </c>
      <c r="AH38" s="77">
        <v>6185</v>
      </c>
      <c r="AI38" s="77">
        <v>5089</v>
      </c>
      <c r="AK38" s="77">
        <v>2018</v>
      </c>
      <c r="AL38" s="77" t="s">
        <v>3716</v>
      </c>
      <c r="AM38" s="77"/>
      <c r="AP38" s="77">
        <v>1522</v>
      </c>
      <c r="AQ38" s="77">
        <v>733</v>
      </c>
      <c r="AR38" s="77">
        <v>789</v>
      </c>
      <c r="AT38" s="77">
        <v>2019</v>
      </c>
      <c r="AU38" s="77" t="s">
        <v>3717</v>
      </c>
      <c r="AV38" s="77" t="s">
        <v>3718</v>
      </c>
      <c r="AY38" s="77">
        <v>65</v>
      </c>
      <c r="AZ38" s="77">
        <v>65</v>
      </c>
      <c r="BA38" s="77"/>
      <c r="BC38" s="2">
        <v>2020</v>
      </c>
      <c r="BD38" s="55" t="s">
        <v>518</v>
      </c>
      <c r="BE38" s="55"/>
      <c r="BH38" s="55">
        <f t="shared" si="1"/>
        <v>946874</v>
      </c>
      <c r="BI38" s="55">
        <v>499157</v>
      </c>
      <c r="BJ38" s="55">
        <v>447717</v>
      </c>
    </row>
    <row r="39" spans="1:62">
      <c r="A39" s="77">
        <v>2014</v>
      </c>
      <c r="B39" s="77" t="s">
        <v>854</v>
      </c>
      <c r="C39" s="77" t="s">
        <v>251</v>
      </c>
      <c r="F39" s="77">
        <f t="shared" si="6"/>
        <v>12</v>
      </c>
      <c r="G39" s="77">
        <v>12</v>
      </c>
      <c r="H39" s="77"/>
      <c r="J39" s="77">
        <v>2015</v>
      </c>
      <c r="K39" s="77" t="s">
        <v>3719</v>
      </c>
      <c r="L39" s="77" t="s">
        <v>3720</v>
      </c>
      <c r="O39" s="77">
        <f t="shared" si="0"/>
        <v>165</v>
      </c>
      <c r="P39" s="77">
        <v>165</v>
      </c>
      <c r="Q39" s="77"/>
      <c r="S39" s="77">
        <v>2016</v>
      </c>
      <c r="T39" s="67" t="s">
        <v>565</v>
      </c>
      <c r="U39" s="67" t="s">
        <v>69</v>
      </c>
      <c r="V39" s="67" t="s">
        <v>914</v>
      </c>
      <c r="X39" s="67">
        <v>249</v>
      </c>
      <c r="Y39" s="67"/>
      <c r="Z39" s="67">
        <v>249</v>
      </c>
      <c r="AB39" s="67">
        <v>2017</v>
      </c>
      <c r="AC39" s="67" t="s">
        <v>1418</v>
      </c>
      <c r="AD39" s="67" t="s">
        <v>3721</v>
      </c>
      <c r="AE39" s="67" t="s">
        <v>914</v>
      </c>
      <c r="AG39" s="67">
        <v>61</v>
      </c>
      <c r="AH39" s="67"/>
      <c r="AI39" s="67">
        <v>61</v>
      </c>
      <c r="AK39" s="67">
        <v>2018</v>
      </c>
      <c r="AL39" s="67" t="s">
        <v>3678</v>
      </c>
      <c r="AM39" s="67" t="s">
        <v>2811</v>
      </c>
      <c r="AN39" s="67" t="s">
        <v>914</v>
      </c>
      <c r="AP39" s="67">
        <v>362</v>
      </c>
      <c r="AQ39" s="67">
        <v>362</v>
      </c>
      <c r="AR39" s="67"/>
      <c r="AT39" s="77">
        <v>2019</v>
      </c>
      <c r="AU39" s="77" t="s">
        <v>3722</v>
      </c>
      <c r="AV39" s="77"/>
      <c r="AY39" s="77">
        <v>108</v>
      </c>
      <c r="AZ39" s="77">
        <v>41</v>
      </c>
      <c r="BA39" s="77">
        <v>67</v>
      </c>
      <c r="BC39" s="2">
        <v>2020</v>
      </c>
      <c r="BD39" s="55" t="s">
        <v>3723</v>
      </c>
      <c r="BE39" s="55"/>
      <c r="BF39" s="67" t="s">
        <v>914</v>
      </c>
      <c r="BH39" s="55">
        <f t="shared" si="1"/>
        <v>110</v>
      </c>
      <c r="BI39" s="55">
        <v>110</v>
      </c>
      <c r="BJ39" s="55"/>
    </row>
    <row r="40" spans="1:62">
      <c r="A40" s="77">
        <v>2014</v>
      </c>
      <c r="B40" s="67" t="s">
        <v>1539</v>
      </c>
      <c r="C40" s="77" t="s">
        <v>251</v>
      </c>
      <c r="F40" s="77">
        <f t="shared" si="6"/>
        <v>12</v>
      </c>
      <c r="G40" s="77">
        <v>12</v>
      </c>
      <c r="H40" s="77"/>
      <c r="J40" s="77">
        <v>2015</v>
      </c>
      <c r="K40" s="77" t="s">
        <v>3724</v>
      </c>
      <c r="L40" s="77" t="s">
        <v>3725</v>
      </c>
      <c r="O40" s="77">
        <f t="shared" si="0"/>
        <v>176</v>
      </c>
      <c r="P40" s="77">
        <v>176</v>
      </c>
      <c r="Q40" s="77"/>
      <c r="S40" s="77">
        <v>2016</v>
      </c>
      <c r="T40" s="77" t="s">
        <v>3726</v>
      </c>
      <c r="U40" s="77"/>
      <c r="X40" s="77">
        <v>39</v>
      </c>
      <c r="Y40" s="77">
        <v>22</v>
      </c>
      <c r="Z40" s="77">
        <v>17</v>
      </c>
      <c r="AB40" s="77">
        <v>2017</v>
      </c>
      <c r="AC40" s="77" t="s">
        <v>223</v>
      </c>
      <c r="AD40" s="77"/>
      <c r="AG40" s="77">
        <v>66</v>
      </c>
      <c r="AH40" s="77">
        <v>52</v>
      </c>
      <c r="AI40" s="77">
        <v>14</v>
      </c>
      <c r="AK40" s="77">
        <v>2018</v>
      </c>
      <c r="AL40" s="77" t="s">
        <v>1510</v>
      </c>
      <c r="AM40" s="77" t="s">
        <v>3587</v>
      </c>
      <c r="AP40" s="77">
        <v>322</v>
      </c>
      <c r="AQ40" s="77">
        <v>322</v>
      </c>
      <c r="AR40" s="77"/>
      <c r="AT40" s="77">
        <v>2019</v>
      </c>
      <c r="AU40" s="77" t="s">
        <v>3667</v>
      </c>
      <c r="AV40" s="77"/>
      <c r="AY40" s="77">
        <v>12</v>
      </c>
      <c r="AZ40" s="77">
        <v>6</v>
      </c>
      <c r="BA40" s="77">
        <v>6</v>
      </c>
      <c r="BC40" s="2">
        <v>2020</v>
      </c>
      <c r="BD40" s="55" t="s">
        <v>3727</v>
      </c>
      <c r="BE40" s="55" t="s">
        <v>3728</v>
      </c>
      <c r="BG40" s="67" t="s">
        <v>914</v>
      </c>
      <c r="BH40" s="55">
        <f t="shared" si="1"/>
        <v>15</v>
      </c>
      <c r="BI40" s="55"/>
      <c r="BJ40" s="55">
        <v>15</v>
      </c>
    </row>
    <row r="41" spans="1:62">
      <c r="A41" s="77">
        <v>2014</v>
      </c>
      <c r="B41" s="77" t="s">
        <v>854</v>
      </c>
      <c r="C41" s="77" t="s">
        <v>251</v>
      </c>
      <c r="F41" s="77">
        <f t="shared" si="6"/>
        <v>12</v>
      </c>
      <c r="G41" s="77">
        <v>12</v>
      </c>
      <c r="H41" s="77"/>
      <c r="J41" s="77">
        <v>2015</v>
      </c>
      <c r="K41" s="77" t="s">
        <v>3729</v>
      </c>
      <c r="L41" s="77" t="s">
        <v>600</v>
      </c>
      <c r="O41" s="77">
        <f t="shared" si="0"/>
        <v>7</v>
      </c>
      <c r="P41" s="77">
        <v>7</v>
      </c>
      <c r="Q41" s="77"/>
      <c r="S41" s="77">
        <v>2016</v>
      </c>
      <c r="T41" s="77" t="s">
        <v>35</v>
      </c>
      <c r="U41" s="77" t="s">
        <v>3730</v>
      </c>
      <c r="X41" s="77">
        <v>810</v>
      </c>
      <c r="Y41" s="77">
        <v>810</v>
      </c>
      <c r="Z41" s="77"/>
      <c r="AB41" s="77">
        <v>2017</v>
      </c>
      <c r="AC41" s="77" t="s">
        <v>3731</v>
      </c>
      <c r="AD41" s="77"/>
      <c r="AG41" s="77">
        <v>43</v>
      </c>
      <c r="AH41" s="77">
        <v>22</v>
      </c>
      <c r="AI41" s="77">
        <v>21</v>
      </c>
      <c r="AK41" s="77">
        <v>2018</v>
      </c>
      <c r="AL41" s="77" t="s">
        <v>64</v>
      </c>
      <c r="AM41" s="77" t="s">
        <v>3732</v>
      </c>
      <c r="AP41" s="77">
        <v>3921</v>
      </c>
      <c r="AQ41" s="77">
        <v>3921</v>
      </c>
      <c r="AR41" s="77"/>
      <c r="AT41" s="77">
        <v>2019</v>
      </c>
      <c r="AU41" s="77" t="s">
        <v>3694</v>
      </c>
      <c r="AV41" s="77"/>
      <c r="AY41" s="77">
        <v>2914</v>
      </c>
      <c r="AZ41" s="77">
        <v>1704</v>
      </c>
      <c r="BA41" s="77">
        <v>1210</v>
      </c>
      <c r="BC41" s="2">
        <v>2020</v>
      </c>
      <c r="BD41" s="55" t="s">
        <v>3648</v>
      </c>
      <c r="BE41" s="55"/>
      <c r="BH41" s="55">
        <f t="shared" si="1"/>
        <v>213</v>
      </c>
      <c r="BI41" s="55">
        <v>121</v>
      </c>
      <c r="BJ41" s="55">
        <v>92</v>
      </c>
    </row>
    <row r="42" spans="1:62">
      <c r="A42" s="77">
        <v>2014</v>
      </c>
      <c r="B42" s="77" t="s">
        <v>3733</v>
      </c>
      <c r="C42" s="77" t="s">
        <v>251</v>
      </c>
      <c r="F42" s="77">
        <f t="shared" si="6"/>
        <v>10</v>
      </c>
      <c r="G42" s="77">
        <v>10</v>
      </c>
      <c r="H42" s="77"/>
      <c r="J42" s="77">
        <v>2015</v>
      </c>
      <c r="K42" s="77" t="s">
        <v>810</v>
      </c>
      <c r="L42" s="77" t="s">
        <v>3734</v>
      </c>
      <c r="O42" s="77">
        <f t="shared" si="0"/>
        <v>563</v>
      </c>
      <c r="P42" s="77">
        <v>563</v>
      </c>
      <c r="Q42" s="77"/>
      <c r="S42" s="77">
        <v>2016</v>
      </c>
      <c r="T42" s="77" t="s">
        <v>3735</v>
      </c>
      <c r="U42" s="77"/>
      <c r="X42" s="77">
        <v>7031</v>
      </c>
      <c r="Y42" s="77">
        <v>3952</v>
      </c>
      <c r="Z42" s="77">
        <v>3079</v>
      </c>
      <c r="AB42" s="77">
        <v>2017</v>
      </c>
      <c r="AC42" s="77" t="s">
        <v>3736</v>
      </c>
      <c r="AD42" s="77"/>
      <c r="AG42" s="77">
        <v>504</v>
      </c>
      <c r="AH42" s="77">
        <v>126</v>
      </c>
      <c r="AI42" s="77">
        <v>328</v>
      </c>
      <c r="AK42" s="77">
        <v>2018</v>
      </c>
      <c r="AL42" s="77" t="s">
        <v>2426</v>
      </c>
      <c r="AM42" s="77"/>
      <c r="AP42" s="77">
        <v>329</v>
      </c>
      <c r="AQ42" s="77">
        <v>168</v>
      </c>
      <c r="AR42" s="77">
        <v>161</v>
      </c>
      <c r="AT42" s="77">
        <v>2019</v>
      </c>
      <c r="AU42" s="77" t="s">
        <v>3737</v>
      </c>
      <c r="AV42" s="77"/>
      <c r="AY42" s="77">
        <v>113</v>
      </c>
      <c r="AZ42" s="77">
        <v>90</v>
      </c>
      <c r="BA42" s="77">
        <v>23</v>
      </c>
      <c r="BC42" s="2">
        <v>2020</v>
      </c>
      <c r="BD42" s="55" t="s">
        <v>3738</v>
      </c>
      <c r="BE42" s="55"/>
      <c r="BH42" s="55">
        <f t="shared" si="1"/>
        <v>579</v>
      </c>
      <c r="BI42" s="55">
        <v>273</v>
      </c>
      <c r="BJ42" s="55">
        <v>306</v>
      </c>
    </row>
    <row r="43" spans="1:62">
      <c r="A43" s="77">
        <v>2014</v>
      </c>
      <c r="B43" s="77" t="s">
        <v>3739</v>
      </c>
      <c r="C43" s="77"/>
      <c r="F43" s="77">
        <f t="shared" si="6"/>
        <v>116</v>
      </c>
      <c r="G43" s="77">
        <v>54</v>
      </c>
      <c r="H43" s="77">
        <v>62</v>
      </c>
      <c r="J43" s="77">
        <v>2015</v>
      </c>
      <c r="K43" s="77" t="s">
        <v>3740</v>
      </c>
      <c r="L43" s="77"/>
      <c r="O43" s="77">
        <f t="shared" si="0"/>
        <v>86</v>
      </c>
      <c r="P43" s="77">
        <v>86</v>
      </c>
      <c r="Q43" s="77"/>
      <c r="S43" s="77">
        <v>2016</v>
      </c>
      <c r="T43" s="77" t="s">
        <v>3741</v>
      </c>
      <c r="U43" s="77" t="s">
        <v>3742</v>
      </c>
      <c r="X43" s="77">
        <v>158</v>
      </c>
      <c r="Y43" s="77">
        <v>158</v>
      </c>
      <c r="Z43" s="77"/>
      <c r="AB43" s="77">
        <v>2017</v>
      </c>
      <c r="AC43" s="77" t="s">
        <v>3503</v>
      </c>
      <c r="AD43" s="77"/>
      <c r="AG43" s="77">
        <v>1192</v>
      </c>
      <c r="AH43" s="77">
        <v>660</v>
      </c>
      <c r="AI43" s="77">
        <v>532</v>
      </c>
      <c r="AK43" s="77">
        <v>2018</v>
      </c>
      <c r="AL43" s="77" t="s">
        <v>3743</v>
      </c>
      <c r="AM43" s="77"/>
      <c r="AP43" s="77">
        <v>210</v>
      </c>
      <c r="AQ43" s="77">
        <v>120</v>
      </c>
      <c r="AR43" s="77">
        <v>90</v>
      </c>
      <c r="AT43" s="77">
        <v>2019</v>
      </c>
      <c r="AU43" s="77" t="s">
        <v>3500</v>
      </c>
      <c r="AV43" s="77"/>
      <c r="AY43" s="77">
        <v>567</v>
      </c>
      <c r="AZ43" s="77">
        <v>433</v>
      </c>
      <c r="BA43" s="77">
        <v>134</v>
      </c>
      <c r="BC43" s="2">
        <v>2020</v>
      </c>
      <c r="BD43" s="55" t="s">
        <v>3744</v>
      </c>
      <c r="BE43" s="55"/>
      <c r="BH43" s="55">
        <f t="shared" si="1"/>
        <v>471</v>
      </c>
      <c r="BI43" s="55">
        <v>329</v>
      </c>
      <c r="BJ43" s="55">
        <v>142</v>
      </c>
    </row>
    <row r="44" spans="1:62">
      <c r="A44" s="77">
        <v>2014</v>
      </c>
      <c r="B44" s="77" t="s">
        <v>3679</v>
      </c>
      <c r="C44" s="77" t="s">
        <v>3745</v>
      </c>
      <c r="F44" s="77">
        <f t="shared" si="6"/>
        <v>595</v>
      </c>
      <c r="G44" s="77">
        <v>595</v>
      </c>
      <c r="H44" s="77"/>
      <c r="J44" s="77">
        <v>2015</v>
      </c>
      <c r="K44" s="77" t="s">
        <v>3740</v>
      </c>
      <c r="L44" s="77"/>
      <c r="O44" s="77">
        <f t="shared" si="0"/>
        <v>65</v>
      </c>
      <c r="P44" s="77">
        <v>65</v>
      </c>
      <c r="Q44" s="77"/>
      <c r="S44" s="77">
        <v>2016</v>
      </c>
      <c r="T44" s="77" t="s">
        <v>3516</v>
      </c>
      <c r="U44" s="77" t="s">
        <v>3517</v>
      </c>
      <c r="X44" s="77">
        <v>28</v>
      </c>
      <c r="Y44" s="77">
        <v>28</v>
      </c>
      <c r="Z44" s="77"/>
      <c r="AB44" s="77">
        <v>2017</v>
      </c>
      <c r="AC44" s="77" t="s">
        <v>810</v>
      </c>
      <c r="AD44" s="77"/>
      <c r="AG44" s="77">
        <v>546</v>
      </c>
      <c r="AH44" s="77">
        <v>269</v>
      </c>
      <c r="AI44" s="77">
        <v>277</v>
      </c>
      <c r="AK44" s="77">
        <v>2018</v>
      </c>
      <c r="AL44" s="77" t="s">
        <v>2293</v>
      </c>
      <c r="AM44" s="77" t="s">
        <v>3746</v>
      </c>
      <c r="AP44" s="77">
        <v>32</v>
      </c>
      <c r="AQ44" s="77">
        <v>32</v>
      </c>
      <c r="AR44" s="77"/>
      <c r="AT44" s="77">
        <v>2019</v>
      </c>
      <c r="AU44" s="77" t="s">
        <v>2241</v>
      </c>
      <c r="AV44" s="77"/>
      <c r="AY44" s="77">
        <v>247</v>
      </c>
      <c r="AZ44" s="77">
        <v>116</v>
      </c>
      <c r="BA44" s="77">
        <v>131</v>
      </c>
      <c r="BC44" s="2">
        <v>2020</v>
      </c>
      <c r="BD44" s="55" t="s">
        <v>3747</v>
      </c>
      <c r="BE44" s="55"/>
      <c r="BH44" s="55">
        <f t="shared" si="1"/>
        <v>5761</v>
      </c>
      <c r="BI44" s="55">
        <v>2085</v>
      </c>
      <c r="BJ44" s="55">
        <v>3676</v>
      </c>
    </row>
    <row r="45" spans="1:62">
      <c r="A45" s="77">
        <v>2014</v>
      </c>
      <c r="B45" s="77" t="s">
        <v>3748</v>
      </c>
      <c r="C45" s="77"/>
      <c r="F45" s="77">
        <f t="shared" si="6"/>
        <v>1324</v>
      </c>
      <c r="G45" s="77">
        <v>681</v>
      </c>
      <c r="H45" s="77">
        <v>643</v>
      </c>
      <c r="J45" s="77">
        <v>2015</v>
      </c>
      <c r="K45" s="77" t="s">
        <v>3749</v>
      </c>
      <c r="L45" s="77" t="s">
        <v>3656</v>
      </c>
      <c r="O45" s="77">
        <f t="shared" si="0"/>
        <v>63</v>
      </c>
      <c r="P45" s="77">
        <v>63</v>
      </c>
      <c r="Q45" s="77"/>
      <c r="S45" s="77">
        <v>2016</v>
      </c>
      <c r="T45" s="77" t="s">
        <v>3750</v>
      </c>
      <c r="U45" s="77"/>
      <c r="X45" s="77">
        <v>43</v>
      </c>
      <c r="Y45" s="77">
        <v>32</v>
      </c>
      <c r="Z45" s="77">
        <v>11</v>
      </c>
      <c r="AB45" s="77">
        <v>2017</v>
      </c>
      <c r="AC45" s="77" t="s">
        <v>915</v>
      </c>
      <c r="AD45" s="77"/>
      <c r="AG45" s="77">
        <v>71</v>
      </c>
      <c r="AH45" s="77">
        <v>13</v>
      </c>
      <c r="AI45" s="77">
        <v>58</v>
      </c>
      <c r="AK45" s="77">
        <v>2018</v>
      </c>
      <c r="AL45" s="77" t="s">
        <v>3751</v>
      </c>
      <c r="AM45" s="77" t="s">
        <v>3752</v>
      </c>
      <c r="AP45" s="77">
        <v>74</v>
      </c>
      <c r="AQ45" s="77">
        <v>74</v>
      </c>
      <c r="AR45" s="77"/>
      <c r="AT45" s="77">
        <v>2019</v>
      </c>
      <c r="AU45" s="77" t="s">
        <v>3556</v>
      </c>
      <c r="AV45" s="77"/>
      <c r="AY45" s="77">
        <v>938612</v>
      </c>
      <c r="AZ45" s="77">
        <v>513486</v>
      </c>
      <c r="BA45" s="77">
        <v>425126</v>
      </c>
      <c r="BC45" s="2">
        <v>2020</v>
      </c>
      <c r="BD45" s="55" t="s">
        <v>3753</v>
      </c>
      <c r="BE45" s="55"/>
      <c r="BH45" s="55">
        <f t="shared" si="1"/>
        <v>146</v>
      </c>
      <c r="BI45" s="55">
        <v>89</v>
      </c>
      <c r="BJ45" s="55">
        <v>57</v>
      </c>
    </row>
    <row r="46" spans="1:62">
      <c r="A46" s="77">
        <v>2014</v>
      </c>
      <c r="B46" s="77" t="s">
        <v>3754</v>
      </c>
      <c r="C46" s="77" t="s">
        <v>3755</v>
      </c>
      <c r="F46" s="77">
        <f t="shared" si="6"/>
        <v>123</v>
      </c>
      <c r="G46" s="77"/>
      <c r="H46" s="77">
        <v>123</v>
      </c>
      <c r="J46" s="77">
        <v>2015</v>
      </c>
      <c r="K46" s="77" t="s">
        <v>810</v>
      </c>
      <c r="L46" s="77" t="s">
        <v>3656</v>
      </c>
      <c r="O46" s="77">
        <f t="shared" si="0"/>
        <v>3694</v>
      </c>
      <c r="P46" s="77">
        <v>1947</v>
      </c>
      <c r="Q46" s="77">
        <v>1747</v>
      </c>
      <c r="S46" s="77">
        <v>2016</v>
      </c>
      <c r="T46" s="77" t="s">
        <v>3678</v>
      </c>
      <c r="U46" s="77" t="s">
        <v>3756</v>
      </c>
      <c r="X46" s="77">
        <v>558</v>
      </c>
      <c r="Y46" s="77">
        <v>558</v>
      </c>
      <c r="Z46" s="77"/>
      <c r="AB46" s="77">
        <v>2017</v>
      </c>
      <c r="AC46" s="77" t="s">
        <v>3757</v>
      </c>
      <c r="AD46" s="77"/>
      <c r="AG46" s="77">
        <v>118</v>
      </c>
      <c r="AH46" s="77">
        <v>86</v>
      </c>
      <c r="AI46" s="77">
        <v>32</v>
      </c>
      <c r="AK46" s="77">
        <v>2018</v>
      </c>
      <c r="AL46" s="77" t="s">
        <v>1437</v>
      </c>
      <c r="AM46" s="77"/>
      <c r="AP46" s="77">
        <v>138</v>
      </c>
      <c r="AQ46" s="77">
        <v>50</v>
      </c>
      <c r="AR46" s="77">
        <v>88</v>
      </c>
      <c r="AT46" s="77">
        <v>2019</v>
      </c>
      <c r="AU46" s="77" t="s">
        <v>810</v>
      </c>
      <c r="AV46" s="77" t="s">
        <v>159</v>
      </c>
      <c r="AY46" s="77">
        <v>207</v>
      </c>
      <c r="AZ46" s="77">
        <v>207</v>
      </c>
      <c r="BA46" s="77"/>
      <c r="BC46" s="2">
        <v>2020</v>
      </c>
      <c r="BD46" s="55" t="s">
        <v>1145</v>
      </c>
      <c r="BE46" s="55"/>
      <c r="BH46" s="55">
        <f t="shared" si="1"/>
        <v>218</v>
      </c>
      <c r="BI46" s="55">
        <v>67</v>
      </c>
      <c r="BJ46" s="55">
        <v>151</v>
      </c>
    </row>
    <row r="47" spans="1:62">
      <c r="A47" s="77">
        <v>2014</v>
      </c>
      <c r="B47" s="77" t="s">
        <v>3758</v>
      </c>
      <c r="C47" s="77"/>
      <c r="F47" s="77">
        <f t="shared" si="6"/>
        <v>82</v>
      </c>
      <c r="G47" s="77">
        <v>54</v>
      </c>
      <c r="H47" s="77">
        <v>28</v>
      </c>
      <c r="I47" s="66"/>
      <c r="J47" s="77">
        <v>2015</v>
      </c>
      <c r="K47" s="77" t="s">
        <v>2743</v>
      </c>
      <c r="L47" s="77"/>
      <c r="O47" s="77">
        <f t="shared" si="0"/>
        <v>2064</v>
      </c>
      <c r="P47" s="77">
        <v>916</v>
      </c>
      <c r="Q47" s="77">
        <v>1148</v>
      </c>
      <c r="R47" s="66"/>
      <c r="S47" s="77">
        <v>2016</v>
      </c>
      <c r="T47" s="77" t="s">
        <v>3759</v>
      </c>
      <c r="U47" s="77"/>
      <c r="X47" s="77">
        <v>70</v>
      </c>
      <c r="Y47" s="77">
        <v>52</v>
      </c>
      <c r="Z47" s="77">
        <v>18</v>
      </c>
      <c r="AA47" s="66"/>
      <c r="AB47" s="77">
        <v>2017</v>
      </c>
      <c r="AC47" s="77" t="s">
        <v>203</v>
      </c>
      <c r="AD47" s="77"/>
      <c r="AG47" s="77">
        <v>1501</v>
      </c>
      <c r="AH47" s="77">
        <v>1444</v>
      </c>
      <c r="AI47" s="77">
        <v>57</v>
      </c>
      <c r="AJ47" s="66"/>
      <c r="AK47" s="77">
        <v>2018</v>
      </c>
      <c r="AL47" s="77" t="s">
        <v>3760</v>
      </c>
      <c r="AM47" s="77"/>
      <c r="AP47" s="77">
        <v>4659</v>
      </c>
      <c r="AQ47" s="77">
        <v>3028</v>
      </c>
      <c r="AR47" s="77">
        <v>1631</v>
      </c>
      <c r="AS47" s="66"/>
      <c r="AT47" s="67">
        <v>2019</v>
      </c>
      <c r="AU47" s="67" t="s">
        <v>3541</v>
      </c>
      <c r="AV47" s="67" t="s">
        <v>2564</v>
      </c>
      <c r="AW47" s="67" t="s">
        <v>914</v>
      </c>
      <c r="AY47" s="67">
        <v>75</v>
      </c>
      <c r="AZ47" s="67"/>
      <c r="BA47" s="67">
        <v>75</v>
      </c>
      <c r="BB47" s="66"/>
      <c r="BC47" s="2">
        <v>2020</v>
      </c>
      <c r="BD47" s="55" t="s">
        <v>3761</v>
      </c>
      <c r="BE47" s="55"/>
      <c r="BH47" s="55">
        <f t="shared" si="1"/>
        <v>44370</v>
      </c>
      <c r="BI47" s="55">
        <v>13444</v>
      </c>
      <c r="BJ47" s="55">
        <v>30926</v>
      </c>
    </row>
    <row r="48" spans="1:62" ht="17" thickBot="1">
      <c r="A48" s="77">
        <v>2014</v>
      </c>
      <c r="B48" s="93" t="s">
        <v>178</v>
      </c>
      <c r="C48" s="93"/>
      <c r="D48" s="93"/>
      <c r="E48" s="93"/>
      <c r="F48" s="77">
        <f t="shared" si="6"/>
        <v>13</v>
      </c>
      <c r="G48" s="77">
        <v>9</v>
      </c>
      <c r="H48" s="77">
        <v>4</v>
      </c>
      <c r="J48" s="77">
        <v>2015</v>
      </c>
      <c r="K48" s="67" t="s">
        <v>3762</v>
      </c>
      <c r="L48" s="67" t="s">
        <v>3763</v>
      </c>
      <c r="M48" s="67" t="s">
        <v>914</v>
      </c>
      <c r="N48" s="93"/>
      <c r="O48" s="67">
        <f t="shared" si="0"/>
        <v>6014</v>
      </c>
      <c r="P48" s="67">
        <v>6014</v>
      </c>
      <c r="Q48" s="67"/>
      <c r="S48" s="77">
        <v>2016</v>
      </c>
      <c r="T48" s="77" t="s">
        <v>3764</v>
      </c>
      <c r="U48" s="77" t="s">
        <v>3765</v>
      </c>
      <c r="V48" s="93"/>
      <c r="W48" s="67" t="s">
        <v>914</v>
      </c>
      <c r="X48" s="77">
        <v>300</v>
      </c>
      <c r="Y48" s="77"/>
      <c r="Z48" s="77">
        <v>300</v>
      </c>
      <c r="AB48" s="77">
        <v>2017</v>
      </c>
      <c r="AC48" s="77" t="s">
        <v>3766</v>
      </c>
      <c r="AD48" s="77"/>
      <c r="AE48" s="93"/>
      <c r="AF48" s="93"/>
      <c r="AG48" s="77">
        <v>118</v>
      </c>
      <c r="AH48" s="77">
        <v>71</v>
      </c>
      <c r="AI48" s="77">
        <v>47</v>
      </c>
      <c r="AK48" s="77">
        <v>2018</v>
      </c>
      <c r="AL48" s="77" t="s">
        <v>3767</v>
      </c>
      <c r="AM48" s="77"/>
      <c r="AN48" s="93"/>
      <c r="AO48" s="93"/>
      <c r="AP48" s="77">
        <v>232</v>
      </c>
      <c r="AQ48" s="77">
        <v>158</v>
      </c>
      <c r="AR48" s="77">
        <v>74</v>
      </c>
      <c r="AT48" s="77">
        <v>2019</v>
      </c>
      <c r="AU48" s="77" t="s">
        <v>3768</v>
      </c>
      <c r="AV48" s="77"/>
      <c r="AW48" s="93"/>
      <c r="AX48" s="93"/>
      <c r="AY48" s="77">
        <v>600</v>
      </c>
      <c r="AZ48" s="77">
        <v>282</v>
      </c>
      <c r="BA48" s="77">
        <v>318</v>
      </c>
      <c r="BC48" s="2">
        <v>2020</v>
      </c>
      <c r="BD48" s="55" t="s">
        <v>3769</v>
      </c>
      <c r="BE48" s="55"/>
      <c r="BF48" s="93"/>
      <c r="BG48" s="93"/>
      <c r="BH48" s="56">
        <f t="shared" si="1"/>
        <v>327789</v>
      </c>
      <c r="BI48" s="56">
        <v>160697</v>
      </c>
      <c r="BJ48" s="56">
        <v>167092</v>
      </c>
    </row>
    <row r="49" spans="1:62" ht="17" thickTop="1">
      <c r="A49" s="77">
        <v>2014</v>
      </c>
      <c r="B49" s="77" t="s">
        <v>3770</v>
      </c>
      <c r="C49" s="77" t="s">
        <v>3771</v>
      </c>
      <c r="F49" s="77">
        <f t="shared" si="6"/>
        <v>25596</v>
      </c>
      <c r="G49" s="77"/>
      <c r="H49" s="77">
        <v>25596</v>
      </c>
      <c r="J49" s="77">
        <v>2015</v>
      </c>
      <c r="K49" s="77" t="s">
        <v>3772</v>
      </c>
      <c r="L49" s="77"/>
      <c r="O49" s="77">
        <f t="shared" si="0"/>
        <v>785</v>
      </c>
      <c r="P49" s="77">
        <v>573</v>
      </c>
      <c r="Q49" s="77">
        <v>212</v>
      </c>
      <c r="S49" s="77">
        <v>2016</v>
      </c>
      <c r="T49" s="77" t="s">
        <v>3773</v>
      </c>
      <c r="U49" s="77" t="s">
        <v>3774</v>
      </c>
      <c r="X49" s="77">
        <v>55</v>
      </c>
      <c r="Y49" s="77">
        <v>55</v>
      </c>
      <c r="Z49" s="77"/>
      <c r="AB49" s="77">
        <v>2017</v>
      </c>
      <c r="AC49" s="77" t="s">
        <v>3775</v>
      </c>
      <c r="AD49" s="77" t="s">
        <v>3756</v>
      </c>
      <c r="AG49" s="77">
        <v>592</v>
      </c>
      <c r="AH49" s="77">
        <v>592</v>
      </c>
      <c r="AI49" s="77"/>
      <c r="AK49" s="77">
        <v>2018</v>
      </c>
      <c r="AL49" s="77" t="s">
        <v>318</v>
      </c>
      <c r="AM49" s="77"/>
      <c r="AP49" s="77">
        <v>605</v>
      </c>
      <c r="AQ49" s="77">
        <v>361</v>
      </c>
      <c r="AR49" s="77">
        <v>244</v>
      </c>
      <c r="AT49" s="77">
        <v>2019</v>
      </c>
      <c r="AU49" s="77" t="s">
        <v>1556</v>
      </c>
      <c r="AV49" s="77"/>
      <c r="AY49" s="77">
        <v>2378</v>
      </c>
      <c r="AZ49" s="77">
        <v>1252</v>
      </c>
      <c r="BA49" s="77">
        <v>1126</v>
      </c>
      <c r="BH49" s="99">
        <f>SUM(BH2:BH48)</f>
        <v>1522918</v>
      </c>
      <c r="BI49" s="99">
        <f>SUM(BI2:BI48)</f>
        <v>820346</v>
      </c>
      <c r="BJ49" s="99">
        <f>SUM(BJ2:BJ48)</f>
        <v>702572</v>
      </c>
    </row>
    <row r="50" spans="1:62">
      <c r="A50" s="77">
        <v>2014</v>
      </c>
      <c r="B50" s="77" t="s">
        <v>3776</v>
      </c>
      <c r="C50" s="77" t="s">
        <v>423</v>
      </c>
      <c r="F50" s="77">
        <f t="shared" si="6"/>
        <v>248</v>
      </c>
      <c r="G50" s="77">
        <v>248</v>
      </c>
      <c r="H50" s="77"/>
      <c r="J50" s="77">
        <v>2015</v>
      </c>
      <c r="K50" s="77" t="s">
        <v>618</v>
      </c>
      <c r="L50" s="77"/>
      <c r="O50" s="77">
        <f t="shared" si="0"/>
        <v>24</v>
      </c>
      <c r="P50" s="77">
        <v>21</v>
      </c>
      <c r="Q50" s="77">
        <v>3</v>
      </c>
      <c r="S50" s="77">
        <v>2016</v>
      </c>
      <c r="T50" s="77" t="s">
        <v>3560</v>
      </c>
      <c r="U50" s="77"/>
      <c r="X50" s="77">
        <v>267</v>
      </c>
      <c r="Y50" s="77">
        <v>203</v>
      </c>
      <c r="Z50" s="77">
        <v>64</v>
      </c>
      <c r="AB50" s="77">
        <v>2017</v>
      </c>
      <c r="AC50" s="77" t="s">
        <v>92</v>
      </c>
      <c r="AD50" s="77"/>
      <c r="AG50" s="77">
        <v>79</v>
      </c>
      <c r="AH50" s="77">
        <v>36</v>
      </c>
      <c r="AI50" s="77">
        <v>43</v>
      </c>
      <c r="AK50" s="77">
        <v>2018</v>
      </c>
      <c r="AL50" s="77" t="s">
        <v>3777</v>
      </c>
      <c r="AM50" s="77"/>
      <c r="AP50" s="77">
        <v>744</v>
      </c>
      <c r="AQ50" s="77"/>
      <c r="AR50" s="77">
        <v>744</v>
      </c>
      <c r="AT50" s="77">
        <v>2019</v>
      </c>
      <c r="AU50" s="77" t="s">
        <v>3778</v>
      </c>
      <c r="AV50" s="77"/>
      <c r="AY50" s="77">
        <v>75</v>
      </c>
      <c r="AZ50" s="77">
        <v>32</v>
      </c>
      <c r="BA50" s="77">
        <v>43</v>
      </c>
      <c r="BH50" s="99">
        <f>BH49-BH45</f>
        <v>1522772</v>
      </c>
      <c r="BI50" s="100">
        <f>BI49/BH50*100</f>
        <v>53.871886270564474</v>
      </c>
      <c r="BJ50" s="100">
        <f>BJ49/BH50*100</f>
        <v>46.137701507513931</v>
      </c>
    </row>
    <row r="51" spans="1:62" ht="17" thickBot="1">
      <c r="A51" s="77">
        <v>2014</v>
      </c>
      <c r="B51" s="77" t="s">
        <v>3635</v>
      </c>
      <c r="C51" s="77"/>
      <c r="F51" s="77">
        <f t="shared" si="6"/>
        <v>16</v>
      </c>
      <c r="G51" s="77">
        <v>10</v>
      </c>
      <c r="H51" s="77">
        <v>6</v>
      </c>
      <c r="J51" s="77">
        <v>2015</v>
      </c>
      <c r="K51" s="77" t="s">
        <v>3779</v>
      </c>
      <c r="L51" s="77" t="s">
        <v>3780</v>
      </c>
      <c r="O51" s="77">
        <f t="shared" si="0"/>
        <v>57</v>
      </c>
      <c r="P51" s="77">
        <v>57</v>
      </c>
      <c r="Q51" s="77"/>
      <c r="S51" s="77">
        <v>2016</v>
      </c>
      <c r="T51" s="77" t="s">
        <v>3781</v>
      </c>
      <c r="U51" s="77" t="s">
        <v>3782</v>
      </c>
      <c r="X51" s="77">
        <v>109</v>
      </c>
      <c r="Y51" s="77">
        <v>109</v>
      </c>
      <c r="Z51" s="77"/>
      <c r="AB51" s="67">
        <v>2017</v>
      </c>
      <c r="AC51" s="67" t="s">
        <v>3783</v>
      </c>
      <c r="AD51" s="67" t="s">
        <v>3784</v>
      </c>
      <c r="AE51" s="67" t="s">
        <v>914</v>
      </c>
      <c r="AG51" s="101">
        <v>106</v>
      </c>
      <c r="AH51" s="101"/>
      <c r="AI51" s="101">
        <v>106</v>
      </c>
      <c r="AK51" s="77">
        <v>2018</v>
      </c>
      <c r="AL51" s="77" t="s">
        <v>3785</v>
      </c>
      <c r="AM51" s="77" t="s">
        <v>3786</v>
      </c>
      <c r="AP51" s="77">
        <v>171</v>
      </c>
      <c r="AQ51" s="77">
        <v>171</v>
      </c>
      <c r="AR51" s="77"/>
      <c r="AT51" s="77">
        <v>2019</v>
      </c>
      <c r="AU51" s="77" t="s">
        <v>3787</v>
      </c>
      <c r="AV51" s="77"/>
      <c r="AY51" s="77">
        <v>3895</v>
      </c>
      <c r="AZ51" s="77">
        <v>3700</v>
      </c>
      <c r="BA51" s="77">
        <v>195</v>
      </c>
      <c r="BH51" s="99"/>
      <c r="BI51" s="99" t="s">
        <v>3788</v>
      </c>
      <c r="BJ51" s="99" t="s">
        <v>635</v>
      </c>
    </row>
    <row r="52" spans="1:62" ht="17" thickTop="1">
      <c r="A52" s="77">
        <v>2014</v>
      </c>
      <c r="B52" s="77" t="s">
        <v>3789</v>
      </c>
      <c r="C52" s="77"/>
      <c r="F52" s="77">
        <f t="shared" si="6"/>
        <v>83</v>
      </c>
      <c r="G52" s="77">
        <v>42</v>
      </c>
      <c r="H52" s="77">
        <v>41</v>
      </c>
      <c r="J52" s="77">
        <v>2015</v>
      </c>
      <c r="K52" s="77" t="s">
        <v>3790</v>
      </c>
      <c r="L52" s="77"/>
      <c r="O52" s="77">
        <f t="shared" si="0"/>
        <v>50817</v>
      </c>
      <c r="P52" s="77">
        <v>23071</v>
      </c>
      <c r="Q52" s="77">
        <v>27746</v>
      </c>
      <c r="S52" s="77">
        <v>2016</v>
      </c>
      <c r="T52" s="77" t="s">
        <v>3500</v>
      </c>
      <c r="U52" s="77"/>
      <c r="X52" s="77">
        <v>547</v>
      </c>
      <c r="Y52" s="77">
        <v>418</v>
      </c>
      <c r="Z52" s="77">
        <v>129</v>
      </c>
      <c r="AG52" s="99">
        <f>SUM(AG2:AG51)</f>
        <v>129985</v>
      </c>
      <c r="AH52" s="99">
        <f t="shared" ref="AH52:AI52" si="7">SUM(AH2:AH51)</f>
        <v>70561</v>
      </c>
      <c r="AI52" s="99">
        <f t="shared" si="7"/>
        <v>59374</v>
      </c>
      <c r="AK52" s="67">
        <v>2018</v>
      </c>
      <c r="AL52" s="67" t="s">
        <v>3791</v>
      </c>
      <c r="AM52" s="67" t="s">
        <v>3792</v>
      </c>
      <c r="AN52" s="67" t="s">
        <v>914</v>
      </c>
      <c r="AP52" s="67">
        <v>325</v>
      </c>
      <c r="AQ52" s="67">
        <v>325</v>
      </c>
      <c r="AR52" s="67"/>
      <c r="AT52" s="77">
        <v>2019</v>
      </c>
      <c r="AU52" s="77" t="s">
        <v>3588</v>
      </c>
      <c r="AV52" s="77"/>
      <c r="AY52" s="77">
        <v>197</v>
      </c>
      <c r="AZ52" s="77">
        <v>92</v>
      </c>
      <c r="BA52" s="77">
        <v>105</v>
      </c>
    </row>
    <row r="53" spans="1:62">
      <c r="A53" s="67">
        <v>2014</v>
      </c>
      <c r="B53" s="94" t="s">
        <v>3793</v>
      </c>
      <c r="C53" s="94" t="s">
        <v>3794</v>
      </c>
      <c r="D53" s="67" t="s">
        <v>914</v>
      </c>
      <c r="E53" s="94"/>
      <c r="F53" s="67">
        <f t="shared" si="6"/>
        <v>938</v>
      </c>
      <c r="G53" s="67"/>
      <c r="H53" s="67">
        <v>938</v>
      </c>
      <c r="J53" s="77">
        <v>2015</v>
      </c>
      <c r="K53" s="77" t="s">
        <v>3795</v>
      </c>
      <c r="L53" s="77"/>
      <c r="M53" s="94"/>
      <c r="N53" s="94"/>
      <c r="O53" s="77">
        <f t="shared" si="0"/>
        <v>76</v>
      </c>
      <c r="P53" s="77">
        <v>46</v>
      </c>
      <c r="Q53" s="77">
        <v>30</v>
      </c>
      <c r="S53" s="77">
        <v>2016</v>
      </c>
      <c r="T53" s="77" t="s">
        <v>3500</v>
      </c>
      <c r="U53" s="77"/>
      <c r="V53" s="94"/>
      <c r="W53" s="94"/>
      <c r="X53" s="77">
        <v>547</v>
      </c>
      <c r="Y53" s="77">
        <v>418</v>
      </c>
      <c r="Z53" s="77">
        <v>129</v>
      </c>
      <c r="AE53" s="94"/>
      <c r="AF53" s="94"/>
      <c r="AG53" s="99">
        <f>AG52-AG48</f>
        <v>129867</v>
      </c>
      <c r="AH53" s="100">
        <f>AH52/AG53*100</f>
        <v>54.33327943203431</v>
      </c>
      <c r="AI53" s="100">
        <f>AI52/AG53*100</f>
        <v>45.719081829872096</v>
      </c>
      <c r="AK53" s="77">
        <v>2018</v>
      </c>
      <c r="AL53" s="77" t="s">
        <v>3796</v>
      </c>
      <c r="AM53" s="77" t="s">
        <v>3797</v>
      </c>
      <c r="AN53" s="94"/>
      <c r="AO53" s="94"/>
      <c r="AP53" s="77">
        <v>165</v>
      </c>
      <c r="AQ53" s="77">
        <v>165</v>
      </c>
      <c r="AR53" s="77"/>
      <c r="AT53" s="77">
        <v>2019</v>
      </c>
      <c r="AU53" s="77" t="s">
        <v>2805</v>
      </c>
      <c r="AV53" s="77"/>
      <c r="AW53" s="94"/>
      <c r="AX53" s="94"/>
      <c r="AY53" s="77">
        <v>88140</v>
      </c>
      <c r="AZ53" s="77">
        <v>42836</v>
      </c>
      <c r="BA53" s="77">
        <v>45304</v>
      </c>
      <c r="BF53" s="94"/>
      <c r="BG53" s="94"/>
    </row>
    <row r="54" spans="1:62" ht="18" customHeight="1" thickBot="1">
      <c r="A54" s="77">
        <v>2014</v>
      </c>
      <c r="B54" s="77" t="s">
        <v>3798</v>
      </c>
      <c r="C54" s="77"/>
      <c r="F54" s="77">
        <f t="shared" si="6"/>
        <v>65865</v>
      </c>
      <c r="G54" s="77">
        <v>41026</v>
      </c>
      <c r="H54" s="77">
        <v>24839</v>
      </c>
      <c r="J54" s="77">
        <v>2015</v>
      </c>
      <c r="K54" s="77" t="s">
        <v>3799</v>
      </c>
      <c r="L54" s="77" t="s">
        <v>3800</v>
      </c>
      <c r="O54" s="77">
        <f t="shared" si="0"/>
        <v>90</v>
      </c>
      <c r="P54" s="77">
        <v>90</v>
      </c>
      <c r="Q54" s="77"/>
      <c r="S54" s="77">
        <v>2016</v>
      </c>
      <c r="T54" s="77" t="s">
        <v>3506</v>
      </c>
      <c r="U54" s="77" t="s">
        <v>3587</v>
      </c>
      <c r="X54" s="77">
        <v>81</v>
      </c>
      <c r="Y54" s="77">
        <v>81</v>
      </c>
      <c r="Z54" s="77"/>
      <c r="AG54" s="99"/>
      <c r="AH54" s="99" t="s">
        <v>3801</v>
      </c>
      <c r="AI54" s="99" t="s">
        <v>3802</v>
      </c>
      <c r="AK54" s="77">
        <v>2018</v>
      </c>
      <c r="AL54" s="77" t="s">
        <v>3803</v>
      </c>
      <c r="AM54" s="77"/>
      <c r="AP54" s="82">
        <v>149</v>
      </c>
      <c r="AQ54" s="82">
        <v>14</v>
      </c>
      <c r="AR54" s="82">
        <v>35</v>
      </c>
      <c r="AT54" s="77">
        <v>2019</v>
      </c>
      <c r="AU54" s="77" t="s">
        <v>3804</v>
      </c>
      <c r="AV54" s="77"/>
      <c r="AY54" s="82">
        <v>73259</v>
      </c>
      <c r="AZ54" s="82">
        <v>39622</v>
      </c>
      <c r="BA54" s="82">
        <v>33638</v>
      </c>
    </row>
    <row r="55" spans="1:62" ht="17" thickTop="1">
      <c r="A55" s="77">
        <v>2014</v>
      </c>
      <c r="B55" s="77" t="s">
        <v>3798</v>
      </c>
      <c r="C55" s="77"/>
      <c r="F55" s="77">
        <f t="shared" si="6"/>
        <v>26354</v>
      </c>
      <c r="G55" s="77">
        <v>19998</v>
      </c>
      <c r="H55" s="77">
        <v>6356</v>
      </c>
      <c r="I55" s="96"/>
      <c r="J55" s="77">
        <v>2015</v>
      </c>
      <c r="K55" s="77" t="s">
        <v>3799</v>
      </c>
      <c r="L55" s="77" t="s">
        <v>3805</v>
      </c>
      <c r="O55" s="77">
        <f t="shared" si="0"/>
        <v>10</v>
      </c>
      <c r="P55" s="77">
        <v>10</v>
      </c>
      <c r="Q55" s="77"/>
      <c r="R55" s="96"/>
      <c r="S55" s="77">
        <v>2016</v>
      </c>
      <c r="T55" s="77" t="s">
        <v>1315</v>
      </c>
      <c r="U55" s="77" t="s">
        <v>391</v>
      </c>
      <c r="X55" s="77">
        <v>152</v>
      </c>
      <c r="Y55" s="77">
        <v>152</v>
      </c>
      <c r="Z55" s="77"/>
      <c r="AA55" s="96"/>
      <c r="AJ55" s="96"/>
      <c r="AP55" s="99">
        <f>SUM(AP2:AP54)</f>
        <v>49315</v>
      </c>
      <c r="AQ55" s="99">
        <f t="shared" ref="AQ55:AR55" si="8">SUM(AQ2:AQ54)</f>
        <v>33294</v>
      </c>
      <c r="AR55" s="99">
        <f t="shared" si="8"/>
        <v>15584</v>
      </c>
      <c r="AS55" s="96"/>
      <c r="AY55" s="99">
        <f>SUM(AY2:AY54)</f>
        <v>2410112</v>
      </c>
      <c r="AZ55" s="99">
        <f t="shared" ref="AZ55:BA55" si="9">SUM(AZ2:AZ54)</f>
        <v>1869777</v>
      </c>
      <c r="BA55" s="99">
        <f t="shared" si="9"/>
        <v>540225</v>
      </c>
      <c r="BB55" s="96"/>
    </row>
    <row r="56" spans="1:62">
      <c r="A56" s="77">
        <v>2014</v>
      </c>
      <c r="B56" s="77" t="s">
        <v>3798</v>
      </c>
      <c r="C56" s="77"/>
      <c r="F56" s="77">
        <f t="shared" si="6"/>
        <v>39511</v>
      </c>
      <c r="G56" s="77">
        <v>21028</v>
      </c>
      <c r="H56" s="77">
        <v>18483</v>
      </c>
      <c r="I56" s="96"/>
      <c r="J56" s="77">
        <v>2015</v>
      </c>
      <c r="K56" s="67" t="s">
        <v>3806</v>
      </c>
      <c r="L56" s="67" t="s">
        <v>3807</v>
      </c>
      <c r="M56" s="67" t="s">
        <v>914</v>
      </c>
      <c r="O56" s="67">
        <f t="shared" si="0"/>
        <v>4020</v>
      </c>
      <c r="P56" s="67">
        <v>4020</v>
      </c>
      <c r="Q56" s="67"/>
      <c r="R56" s="96"/>
      <c r="S56" s="77">
        <v>2016</v>
      </c>
      <c r="T56" s="77" t="s">
        <v>3541</v>
      </c>
      <c r="U56" s="77" t="s">
        <v>3808</v>
      </c>
      <c r="X56" s="77">
        <v>62</v>
      </c>
      <c r="Y56" s="77">
        <v>62</v>
      </c>
      <c r="Z56" s="77"/>
      <c r="AA56" s="96"/>
      <c r="AJ56" s="96"/>
      <c r="AP56" s="99">
        <f>AP55-AP51</f>
        <v>49144</v>
      </c>
      <c r="AQ56" s="100">
        <f>AQ55/AP56*100</f>
        <v>67.747843073416902</v>
      </c>
      <c r="AR56" s="100">
        <f>AR55/AP56*100</f>
        <v>31.710890444408268</v>
      </c>
      <c r="AS56" s="96"/>
      <c r="AY56" s="99">
        <f>AY55-AY51</f>
        <v>2406217</v>
      </c>
      <c r="AZ56" s="100">
        <f>AZ55/AY56*100</f>
        <v>77.706083865254044</v>
      </c>
      <c r="BA56" s="100">
        <f>BA55/AY56*100</f>
        <v>22.451216993313572</v>
      </c>
      <c r="BB56" s="96"/>
    </row>
    <row r="57" spans="1:62" ht="19" customHeight="1">
      <c r="A57" s="77">
        <v>2014</v>
      </c>
      <c r="B57" s="77" t="s">
        <v>2278</v>
      </c>
      <c r="C57" s="77"/>
      <c r="F57" s="77">
        <f t="shared" si="6"/>
        <v>530</v>
      </c>
      <c r="G57" s="77">
        <v>267</v>
      </c>
      <c r="H57" s="77">
        <v>263</v>
      </c>
      <c r="I57" s="96"/>
      <c r="J57" s="77">
        <v>2015</v>
      </c>
      <c r="K57" s="77" t="s">
        <v>3809</v>
      </c>
      <c r="L57" s="77"/>
      <c r="O57" s="77">
        <f t="shared" si="0"/>
        <v>138</v>
      </c>
      <c r="P57" s="77">
        <v>76</v>
      </c>
      <c r="Q57" s="77">
        <v>62</v>
      </c>
      <c r="R57" s="96"/>
      <c r="S57" s="77">
        <v>2016</v>
      </c>
      <c r="T57" s="77" t="s">
        <v>3810</v>
      </c>
      <c r="U57" s="77"/>
      <c r="X57" s="77">
        <v>124</v>
      </c>
      <c r="Y57" s="77">
        <v>70</v>
      </c>
      <c r="Z57" s="77">
        <v>54</v>
      </c>
      <c r="AA57" s="96"/>
      <c r="AJ57" s="96"/>
      <c r="AP57" s="99"/>
      <c r="AQ57" s="99" t="s">
        <v>3811</v>
      </c>
      <c r="AR57" s="99" t="s">
        <v>3812</v>
      </c>
      <c r="AS57" s="96"/>
      <c r="AY57" s="99"/>
      <c r="AZ57" s="99" t="s">
        <v>3813</v>
      </c>
      <c r="BA57" s="99" t="s">
        <v>876</v>
      </c>
      <c r="BB57" s="96"/>
    </row>
    <row r="58" spans="1:62">
      <c r="A58" s="77">
        <v>2014</v>
      </c>
      <c r="B58" s="77" t="s">
        <v>3814</v>
      </c>
      <c r="C58" s="77"/>
      <c r="F58" s="77">
        <f t="shared" si="6"/>
        <v>36</v>
      </c>
      <c r="G58" s="77">
        <v>16</v>
      </c>
      <c r="H58" s="77">
        <v>20</v>
      </c>
      <c r="J58" s="77">
        <v>2015</v>
      </c>
      <c r="K58" s="77" t="s">
        <v>3815</v>
      </c>
      <c r="L58" s="77"/>
      <c r="O58" s="77">
        <f t="shared" si="0"/>
        <v>92</v>
      </c>
      <c r="P58" s="77">
        <v>46</v>
      </c>
      <c r="Q58" s="77">
        <v>46</v>
      </c>
      <c r="S58" s="77">
        <v>2016</v>
      </c>
      <c r="T58" s="77" t="s">
        <v>3816</v>
      </c>
      <c r="U58" s="77" t="s">
        <v>3817</v>
      </c>
      <c r="X58" s="77">
        <v>1191</v>
      </c>
      <c r="Y58" s="77">
        <v>1191</v>
      </c>
      <c r="Z58" s="77"/>
      <c r="BA58" s="3"/>
    </row>
    <row r="59" spans="1:62">
      <c r="A59" s="77">
        <v>2014</v>
      </c>
      <c r="B59" s="77" t="s">
        <v>208</v>
      </c>
      <c r="C59" s="77"/>
      <c r="F59" s="77">
        <f t="shared" si="6"/>
        <v>67</v>
      </c>
      <c r="G59" s="77">
        <v>19</v>
      </c>
      <c r="H59" s="77">
        <v>48</v>
      </c>
      <c r="J59" s="77">
        <v>2015</v>
      </c>
      <c r="K59" s="77" t="s">
        <v>452</v>
      </c>
      <c r="L59" s="77" t="s">
        <v>3818</v>
      </c>
      <c r="O59" s="77">
        <f t="shared" si="0"/>
        <v>193</v>
      </c>
      <c r="P59" s="77">
        <v>193</v>
      </c>
      <c r="Q59" s="77"/>
      <c r="S59" s="77">
        <v>2016</v>
      </c>
      <c r="T59" s="77" t="s">
        <v>3819</v>
      </c>
      <c r="U59" s="77"/>
      <c r="X59" s="77">
        <v>359</v>
      </c>
      <c r="Y59" s="77">
        <v>155</v>
      </c>
      <c r="Z59" s="77">
        <v>204</v>
      </c>
    </row>
    <row r="60" spans="1:62">
      <c r="A60" s="77">
        <v>2014</v>
      </c>
      <c r="B60" s="77" t="s">
        <v>2115</v>
      </c>
      <c r="C60" s="77"/>
      <c r="F60" s="77">
        <f t="shared" si="6"/>
        <v>14</v>
      </c>
      <c r="G60" s="77">
        <v>11</v>
      </c>
      <c r="H60" s="77">
        <v>3</v>
      </c>
      <c r="J60" s="77">
        <v>2015</v>
      </c>
      <c r="K60" s="77" t="s">
        <v>3820</v>
      </c>
      <c r="L60" s="77" t="s">
        <v>3821</v>
      </c>
      <c r="O60" s="77">
        <f t="shared" si="0"/>
        <v>224</v>
      </c>
      <c r="P60" s="77">
        <v>224</v>
      </c>
      <c r="Q60" s="77"/>
      <c r="S60" s="77">
        <v>2016</v>
      </c>
      <c r="T60" s="77" t="s">
        <v>2060</v>
      </c>
      <c r="U60" s="77"/>
      <c r="X60" s="77">
        <v>408</v>
      </c>
      <c r="Y60" s="77">
        <v>181</v>
      </c>
      <c r="Z60" s="77">
        <v>227</v>
      </c>
    </row>
    <row r="61" spans="1:62">
      <c r="A61" s="77">
        <v>2014</v>
      </c>
      <c r="B61" s="77" t="s">
        <v>3822</v>
      </c>
      <c r="C61" s="77"/>
      <c r="F61" s="77">
        <f t="shared" si="6"/>
        <v>100</v>
      </c>
      <c r="G61" s="77">
        <v>51</v>
      </c>
      <c r="H61" s="77">
        <v>49</v>
      </c>
      <c r="J61" s="77">
        <v>2015</v>
      </c>
      <c r="K61" s="77" t="s">
        <v>3823</v>
      </c>
      <c r="L61" s="77" t="s">
        <v>3824</v>
      </c>
      <c r="O61" s="77">
        <f t="shared" si="0"/>
        <v>235</v>
      </c>
      <c r="P61" s="77">
        <v>235</v>
      </c>
      <c r="Q61" s="77"/>
      <c r="S61" s="77">
        <v>2016</v>
      </c>
      <c r="T61" s="77" t="s">
        <v>1974</v>
      </c>
      <c r="U61" s="77"/>
      <c r="X61" s="77">
        <v>18</v>
      </c>
      <c r="Y61" s="77">
        <v>10</v>
      </c>
      <c r="Z61" s="77">
        <v>8</v>
      </c>
    </row>
    <row r="62" spans="1:62">
      <c r="A62" s="77">
        <v>2014</v>
      </c>
      <c r="B62" s="77" t="s">
        <v>3506</v>
      </c>
      <c r="C62" s="77" t="s">
        <v>78</v>
      </c>
      <c r="F62" s="77">
        <f t="shared" si="6"/>
        <v>40</v>
      </c>
      <c r="G62" s="77">
        <v>40</v>
      </c>
      <c r="H62" s="77"/>
      <c r="J62" s="77">
        <v>2015</v>
      </c>
      <c r="K62" s="67" t="s">
        <v>64</v>
      </c>
      <c r="L62" s="67" t="s">
        <v>3825</v>
      </c>
      <c r="M62" s="67" t="s">
        <v>914</v>
      </c>
      <c r="O62" s="67">
        <f t="shared" si="0"/>
        <v>13509</v>
      </c>
      <c r="P62" s="67"/>
      <c r="Q62" s="67">
        <v>13509</v>
      </c>
      <c r="S62" s="77">
        <v>2016</v>
      </c>
      <c r="T62" s="77" t="s">
        <v>3826</v>
      </c>
      <c r="U62" s="77"/>
      <c r="X62" s="77">
        <v>220</v>
      </c>
      <c r="Y62" s="77">
        <v>110</v>
      </c>
      <c r="Z62" s="77">
        <v>110</v>
      </c>
    </row>
    <row r="63" spans="1:62">
      <c r="A63" s="77">
        <v>2014</v>
      </c>
      <c r="B63" s="77" t="s">
        <v>1927</v>
      </c>
      <c r="C63" s="77"/>
      <c r="F63" s="77">
        <f t="shared" si="6"/>
        <v>384</v>
      </c>
      <c r="G63" s="77">
        <v>201</v>
      </c>
      <c r="H63" s="77">
        <v>183</v>
      </c>
      <c r="J63" s="77">
        <v>2015</v>
      </c>
      <c r="K63" s="77" t="s">
        <v>3535</v>
      </c>
      <c r="L63" s="77" t="s">
        <v>3827</v>
      </c>
      <c r="O63" s="77">
        <f t="shared" si="0"/>
        <v>10</v>
      </c>
      <c r="P63" s="77">
        <v>10</v>
      </c>
      <c r="Q63" s="77"/>
      <c r="S63" s="77">
        <v>2016</v>
      </c>
      <c r="T63" s="77" t="s">
        <v>3803</v>
      </c>
      <c r="U63" s="77"/>
      <c r="X63" s="77">
        <v>133</v>
      </c>
      <c r="Y63" s="77">
        <v>73</v>
      </c>
      <c r="Z63" s="77">
        <v>60</v>
      </c>
    </row>
    <row r="64" spans="1:62">
      <c r="A64" s="67">
        <v>2014</v>
      </c>
      <c r="B64" s="67" t="s">
        <v>3828</v>
      </c>
      <c r="C64" s="67" t="s">
        <v>2588</v>
      </c>
      <c r="D64" s="67" t="s">
        <v>914</v>
      </c>
      <c r="E64" s="67"/>
      <c r="F64" s="67">
        <f t="shared" ref="F64:F103" si="10">SUM(G64:H64)</f>
        <v>998</v>
      </c>
      <c r="G64" s="67">
        <v>998</v>
      </c>
      <c r="H64" s="67"/>
      <c r="J64" s="77">
        <v>2015</v>
      </c>
      <c r="K64" s="77" t="s">
        <v>3829</v>
      </c>
      <c r="L64" s="77" t="s">
        <v>3830</v>
      </c>
      <c r="M64" s="67"/>
      <c r="N64" s="67"/>
      <c r="O64" s="77">
        <f t="shared" si="0"/>
        <v>6</v>
      </c>
      <c r="P64" s="77">
        <v>6</v>
      </c>
      <c r="Q64" s="77"/>
      <c r="S64" s="77">
        <v>2016</v>
      </c>
      <c r="T64" s="77" t="s">
        <v>3831</v>
      </c>
      <c r="U64" s="77"/>
      <c r="V64" s="67"/>
      <c r="W64" s="67"/>
      <c r="X64" s="77">
        <v>526</v>
      </c>
      <c r="Y64" s="77">
        <v>257</v>
      </c>
      <c r="Z64" s="77">
        <v>269</v>
      </c>
      <c r="AE64" s="67"/>
      <c r="AF64" s="67"/>
      <c r="AN64" s="67"/>
      <c r="AO64" s="67"/>
      <c r="AW64" s="67"/>
      <c r="AX64" s="67"/>
      <c r="BF64" s="67"/>
      <c r="BG64" s="67"/>
    </row>
    <row r="65" spans="1:59">
      <c r="A65" s="77">
        <v>2014</v>
      </c>
      <c r="B65" s="77" t="s">
        <v>3832</v>
      </c>
      <c r="C65" s="77" t="s">
        <v>3833</v>
      </c>
      <c r="F65" s="77">
        <f t="shared" si="10"/>
        <v>600</v>
      </c>
      <c r="G65" s="77">
        <v>600</v>
      </c>
      <c r="H65" s="77"/>
      <c r="J65" s="77">
        <v>2015</v>
      </c>
      <c r="K65" s="77" t="s">
        <v>3834</v>
      </c>
      <c r="L65" s="77" t="s">
        <v>3835</v>
      </c>
      <c r="O65" s="77">
        <f t="shared" si="0"/>
        <v>10</v>
      </c>
      <c r="P65" s="77">
        <v>10</v>
      </c>
      <c r="Q65" s="77"/>
      <c r="S65" s="77">
        <v>2016</v>
      </c>
      <c r="T65" s="77" t="s">
        <v>3836</v>
      </c>
      <c r="U65" s="77"/>
      <c r="X65" s="77">
        <v>72608</v>
      </c>
      <c r="Y65" s="77">
        <v>29203</v>
      </c>
      <c r="Z65" s="77">
        <v>43405</v>
      </c>
    </row>
    <row r="66" spans="1:59" ht="17" thickBot="1">
      <c r="A66" s="77">
        <v>2014</v>
      </c>
      <c r="B66" s="77" t="s">
        <v>3837</v>
      </c>
      <c r="C66" s="77"/>
      <c r="F66" s="77">
        <f t="shared" si="10"/>
        <v>1197</v>
      </c>
      <c r="G66" s="77">
        <v>982</v>
      </c>
      <c r="H66" s="77">
        <v>215</v>
      </c>
      <c r="J66" s="77">
        <v>2015</v>
      </c>
      <c r="K66" s="77" t="s">
        <v>3838</v>
      </c>
      <c r="L66" s="77" t="s">
        <v>3660</v>
      </c>
      <c r="O66" s="77">
        <f t="shared" si="0"/>
        <v>55</v>
      </c>
      <c r="P66" s="77">
        <v>55</v>
      </c>
      <c r="Q66" s="77"/>
      <c r="S66" s="77">
        <v>2016</v>
      </c>
      <c r="T66" s="77" t="s">
        <v>3839</v>
      </c>
      <c r="U66" s="77"/>
      <c r="X66" s="82">
        <v>154</v>
      </c>
      <c r="Y66" s="82">
        <v>96</v>
      </c>
      <c r="Z66" s="82">
        <v>58</v>
      </c>
    </row>
    <row r="67" spans="1:59" ht="17" thickTop="1">
      <c r="A67" s="77">
        <v>2014</v>
      </c>
      <c r="B67" s="77" t="s">
        <v>3772</v>
      </c>
      <c r="C67" s="77"/>
      <c r="F67" s="77">
        <f t="shared" si="10"/>
        <v>1070</v>
      </c>
      <c r="G67" s="77">
        <v>803</v>
      </c>
      <c r="H67" s="77">
        <v>267</v>
      </c>
      <c r="J67" s="77">
        <v>2015</v>
      </c>
      <c r="K67" s="77" t="s">
        <v>3495</v>
      </c>
      <c r="L67" s="77" t="s">
        <v>3840</v>
      </c>
      <c r="O67" s="77">
        <f t="shared" ref="O67:O74" si="11">SUM(P67:Q67)</f>
        <v>24</v>
      </c>
      <c r="P67" s="77">
        <v>24</v>
      </c>
      <c r="Q67" s="77"/>
      <c r="X67" s="99">
        <f>SUM(X2:X66)</f>
        <v>162677</v>
      </c>
      <c r="Y67" s="99">
        <f t="shared" ref="Y67:Z67" si="12">SUM(Y2:Y66)</f>
        <v>65910</v>
      </c>
      <c r="Z67" s="99">
        <f t="shared" si="12"/>
        <v>96781</v>
      </c>
    </row>
    <row r="68" spans="1:59">
      <c r="A68" s="77">
        <v>2014</v>
      </c>
      <c r="B68" s="77" t="s">
        <v>3503</v>
      </c>
      <c r="C68" s="77"/>
      <c r="F68" s="77">
        <f t="shared" si="10"/>
        <v>952</v>
      </c>
      <c r="G68" s="77">
        <v>479</v>
      </c>
      <c r="H68" s="77">
        <v>473</v>
      </c>
      <c r="J68" s="77">
        <v>2015</v>
      </c>
      <c r="K68" s="77" t="s">
        <v>3841</v>
      </c>
      <c r="L68" s="77"/>
      <c r="O68" s="77">
        <f t="shared" si="11"/>
        <v>698</v>
      </c>
      <c r="P68" s="77">
        <v>373</v>
      </c>
      <c r="Q68" s="77">
        <v>325</v>
      </c>
      <c r="X68" s="99"/>
      <c r="Y68" s="100">
        <f>Y67/X67*100</f>
        <v>40.515868868985784</v>
      </c>
      <c r="Z68" s="100">
        <f>Z67/Y67*100</f>
        <v>146.83811257775753</v>
      </c>
    </row>
    <row r="69" spans="1:59">
      <c r="A69" s="77">
        <v>2014</v>
      </c>
      <c r="B69" s="77" t="s">
        <v>3842</v>
      </c>
      <c r="C69" s="77"/>
      <c r="F69" s="77">
        <f t="shared" si="10"/>
        <v>1339</v>
      </c>
      <c r="G69" s="77">
        <v>656</v>
      </c>
      <c r="H69" s="77">
        <v>683</v>
      </c>
      <c r="J69" s="77">
        <v>2015</v>
      </c>
      <c r="K69" s="67" t="s">
        <v>1361</v>
      </c>
      <c r="L69" s="67" t="s">
        <v>2778</v>
      </c>
      <c r="M69" s="67" t="s">
        <v>914</v>
      </c>
      <c r="O69" s="67">
        <f t="shared" si="11"/>
        <v>53</v>
      </c>
      <c r="P69" s="67">
        <v>53</v>
      </c>
      <c r="Q69" s="67"/>
      <c r="X69" s="99"/>
      <c r="Y69" s="99" t="s">
        <v>3843</v>
      </c>
      <c r="Z69" s="99" t="s">
        <v>635</v>
      </c>
    </row>
    <row r="70" spans="1:59">
      <c r="A70" s="77">
        <v>2014</v>
      </c>
      <c r="B70" s="77" t="s">
        <v>3844</v>
      </c>
      <c r="C70" s="77" t="s">
        <v>3845</v>
      </c>
      <c r="F70" s="77">
        <f t="shared" si="10"/>
        <v>97</v>
      </c>
      <c r="G70" s="77">
        <v>97</v>
      </c>
      <c r="H70" s="77"/>
      <c r="J70" s="77">
        <v>2015</v>
      </c>
      <c r="K70" s="77" t="s">
        <v>3846</v>
      </c>
      <c r="L70" s="77"/>
      <c r="O70" s="77">
        <f t="shared" si="11"/>
        <v>779</v>
      </c>
      <c r="P70" s="77">
        <v>472</v>
      </c>
      <c r="Q70" s="77">
        <v>307</v>
      </c>
    </row>
    <row r="71" spans="1:59">
      <c r="A71" s="77">
        <v>2014</v>
      </c>
      <c r="B71" s="77" t="s">
        <v>3847</v>
      </c>
      <c r="C71" s="77" t="s">
        <v>3756</v>
      </c>
      <c r="F71" s="77">
        <f t="shared" si="10"/>
        <v>52</v>
      </c>
      <c r="G71" s="77">
        <v>52</v>
      </c>
      <c r="H71" s="77"/>
      <c r="J71" s="77">
        <v>2015</v>
      </c>
      <c r="K71" s="77" t="s">
        <v>3848</v>
      </c>
      <c r="L71" s="77"/>
      <c r="O71" s="77">
        <f t="shared" si="11"/>
        <v>9</v>
      </c>
      <c r="P71" s="77">
        <v>6</v>
      </c>
      <c r="Q71" s="77">
        <v>3</v>
      </c>
    </row>
    <row r="72" spans="1:59">
      <c r="A72" s="77">
        <v>2014</v>
      </c>
      <c r="B72" s="77" t="s">
        <v>3849</v>
      </c>
      <c r="C72" s="77" t="s">
        <v>1701</v>
      </c>
      <c r="F72" s="77">
        <f t="shared" si="10"/>
        <v>53</v>
      </c>
      <c r="G72" s="77">
        <v>53</v>
      </c>
      <c r="H72" s="77"/>
      <c r="J72" s="77">
        <v>2015</v>
      </c>
      <c r="K72" s="77" t="s">
        <v>3850</v>
      </c>
      <c r="L72" s="77" t="s">
        <v>3656</v>
      </c>
      <c r="O72" s="77">
        <f t="shared" si="11"/>
        <v>1981</v>
      </c>
      <c r="P72" s="77">
        <v>1981</v>
      </c>
      <c r="Q72" s="77"/>
    </row>
    <row r="73" spans="1:59">
      <c r="A73" s="77">
        <v>2014</v>
      </c>
      <c r="B73" s="77" t="s">
        <v>3851</v>
      </c>
      <c r="C73" s="77"/>
      <c r="F73" s="77">
        <f t="shared" si="10"/>
        <v>79</v>
      </c>
      <c r="G73" s="77">
        <v>75</v>
      </c>
      <c r="H73" s="77">
        <v>4</v>
      </c>
      <c r="J73" s="77">
        <v>2015</v>
      </c>
      <c r="K73" s="67" t="s">
        <v>3685</v>
      </c>
      <c r="L73" s="67" t="s">
        <v>3852</v>
      </c>
      <c r="M73" s="67" t="s">
        <v>914</v>
      </c>
      <c r="O73" s="67">
        <f t="shared" si="11"/>
        <v>180</v>
      </c>
      <c r="P73" s="67">
        <v>180</v>
      </c>
      <c r="Q73" s="67"/>
    </row>
    <row r="74" spans="1:59">
      <c r="A74" s="67">
        <v>2014</v>
      </c>
      <c r="B74" s="67" t="s">
        <v>3853</v>
      </c>
      <c r="C74" s="67" t="s">
        <v>2564</v>
      </c>
      <c r="D74" s="67" t="s">
        <v>914</v>
      </c>
      <c r="E74" s="67"/>
      <c r="F74" s="67">
        <f t="shared" si="10"/>
        <v>428</v>
      </c>
      <c r="G74" s="67"/>
      <c r="H74" s="67">
        <v>428</v>
      </c>
      <c r="J74" s="77">
        <v>2015</v>
      </c>
      <c r="K74" s="77" t="s">
        <v>3588</v>
      </c>
      <c r="L74" s="77"/>
      <c r="M74" s="67"/>
      <c r="N74" s="67"/>
      <c r="O74" s="77">
        <f t="shared" si="11"/>
        <v>321</v>
      </c>
      <c r="P74" s="77">
        <v>147</v>
      </c>
      <c r="Q74" s="77">
        <v>174</v>
      </c>
      <c r="V74" s="67"/>
      <c r="W74" s="67"/>
      <c r="AE74" s="67"/>
      <c r="AF74" s="67"/>
      <c r="AN74" s="67"/>
      <c r="AO74" s="67"/>
      <c r="AW74" s="67"/>
      <c r="AX74" s="67"/>
      <c r="BF74" s="67"/>
      <c r="BG74" s="67"/>
    </row>
    <row r="75" spans="1:59">
      <c r="A75" s="77">
        <v>2014</v>
      </c>
      <c r="B75" s="77" t="s">
        <v>998</v>
      </c>
      <c r="C75" s="77"/>
      <c r="F75" s="77">
        <f t="shared" si="10"/>
        <v>31</v>
      </c>
      <c r="G75" s="77">
        <v>18</v>
      </c>
      <c r="H75" s="77">
        <v>13</v>
      </c>
      <c r="J75" s="77">
        <v>2015</v>
      </c>
      <c r="K75" s="77" t="s">
        <v>3854</v>
      </c>
      <c r="L75" s="77"/>
      <c r="O75" s="77">
        <f>SUM(P75:Q75)</f>
        <v>32</v>
      </c>
      <c r="P75" s="77">
        <v>22</v>
      </c>
      <c r="Q75" s="77">
        <v>10</v>
      </c>
    </row>
    <row r="76" spans="1:59">
      <c r="A76" s="77">
        <v>2014</v>
      </c>
      <c r="B76" s="77" t="s">
        <v>3539</v>
      </c>
      <c r="C76" s="77" t="s">
        <v>3855</v>
      </c>
      <c r="F76" s="77">
        <f t="shared" si="10"/>
        <v>152</v>
      </c>
      <c r="G76" s="77">
        <v>152</v>
      </c>
      <c r="H76" s="77"/>
      <c r="J76" s="77">
        <v>2015</v>
      </c>
      <c r="K76" s="77" t="s">
        <v>3856</v>
      </c>
      <c r="L76" s="77"/>
      <c r="O76" s="77">
        <f t="shared" ref="O76:O77" si="13">SUM(P76:Q76)</f>
        <v>1412146</v>
      </c>
      <c r="P76" s="77">
        <v>1357806</v>
      </c>
      <c r="Q76" s="77">
        <v>54340</v>
      </c>
    </row>
    <row r="77" spans="1:59" ht="17" thickBot="1">
      <c r="A77" s="77">
        <v>2014</v>
      </c>
      <c r="B77" s="77" t="s">
        <v>3857</v>
      </c>
      <c r="C77" s="77"/>
      <c r="F77" s="77">
        <f t="shared" si="10"/>
        <v>210</v>
      </c>
      <c r="G77" s="77">
        <v>166</v>
      </c>
      <c r="H77" s="77">
        <v>44</v>
      </c>
      <c r="J77" s="77">
        <v>2015</v>
      </c>
      <c r="K77" s="77" t="s">
        <v>3858</v>
      </c>
      <c r="L77" s="77" t="s">
        <v>3656</v>
      </c>
      <c r="O77" s="82">
        <f t="shared" si="13"/>
        <v>550</v>
      </c>
      <c r="P77" s="82">
        <v>550</v>
      </c>
      <c r="Q77" s="82"/>
    </row>
    <row r="78" spans="1:59" ht="17" thickTop="1">
      <c r="A78" s="77">
        <v>2014</v>
      </c>
      <c r="B78" s="77" t="s">
        <v>3858</v>
      </c>
      <c r="C78" s="77"/>
      <c r="F78" s="77">
        <f t="shared" si="10"/>
        <v>44</v>
      </c>
      <c r="G78" s="77">
        <v>26</v>
      </c>
      <c r="H78" s="77">
        <v>18</v>
      </c>
      <c r="J78" s="68"/>
      <c r="O78" s="99">
        <f>SUM(O2:O77)</f>
        <v>1541415</v>
      </c>
      <c r="P78" s="99">
        <f>SUM(P77,P76,P75,P74,P2:P74)</f>
        <v>1422666</v>
      </c>
      <c r="Q78" s="99">
        <f>SUM(Q77,Q76,Q75,Q74,Q2:Q74)</f>
        <v>119070</v>
      </c>
    </row>
    <row r="79" spans="1:59">
      <c r="A79" s="77">
        <v>2014</v>
      </c>
      <c r="B79" s="77" t="s">
        <v>3739</v>
      </c>
      <c r="C79" s="77" t="s">
        <v>3859</v>
      </c>
      <c r="F79" s="77">
        <f t="shared" si="10"/>
        <v>206</v>
      </c>
      <c r="G79" s="77">
        <v>206</v>
      </c>
      <c r="H79" s="77"/>
      <c r="O79" s="99"/>
      <c r="P79" s="100">
        <f>P78/O78*100</f>
        <v>92.296104553283826</v>
      </c>
      <c r="Q79" s="100">
        <f>Q78/P78*100</f>
        <v>8.3694978301301912</v>
      </c>
    </row>
    <row r="80" spans="1:59">
      <c r="A80" s="77">
        <v>2014</v>
      </c>
      <c r="B80" s="77" t="s">
        <v>3860</v>
      </c>
      <c r="C80" s="77"/>
      <c r="F80" s="77">
        <f t="shared" si="10"/>
        <v>305</v>
      </c>
      <c r="G80" s="77">
        <v>97</v>
      </c>
      <c r="H80" s="77">
        <v>208</v>
      </c>
      <c r="O80" s="99"/>
      <c r="P80" s="99" t="s">
        <v>3861</v>
      </c>
      <c r="Q80" s="99" t="s">
        <v>3802</v>
      </c>
    </row>
    <row r="81" spans="1:63">
      <c r="A81" s="77">
        <v>2014</v>
      </c>
      <c r="B81" s="77" t="s">
        <v>3862</v>
      </c>
      <c r="C81" s="77"/>
      <c r="F81" s="77">
        <f t="shared" si="10"/>
        <v>41</v>
      </c>
      <c r="G81" s="77">
        <v>31</v>
      </c>
      <c r="H81" s="77">
        <v>10</v>
      </c>
    </row>
    <row r="82" spans="1:63">
      <c r="A82" s="77">
        <v>2014</v>
      </c>
      <c r="B82" s="77" t="s">
        <v>2004</v>
      </c>
      <c r="C82" s="77" t="s">
        <v>3863</v>
      </c>
      <c r="F82" s="77">
        <f t="shared" si="10"/>
        <v>95</v>
      </c>
      <c r="G82" s="77"/>
      <c r="H82" s="77">
        <v>95</v>
      </c>
    </row>
    <row r="83" spans="1:63">
      <c r="A83" s="67">
        <v>2014</v>
      </c>
      <c r="B83" s="67" t="s">
        <v>3864</v>
      </c>
      <c r="C83" s="67" t="s">
        <v>2588</v>
      </c>
      <c r="D83" s="67" t="s">
        <v>914</v>
      </c>
      <c r="E83" s="67"/>
      <c r="F83" s="67">
        <f t="shared" si="10"/>
        <v>27</v>
      </c>
      <c r="G83" s="67">
        <v>27</v>
      </c>
      <c r="H83" s="67"/>
      <c r="M83" s="67"/>
      <c r="N83" s="67"/>
      <c r="V83" s="67"/>
      <c r="W83" s="67"/>
      <c r="AE83" s="67"/>
      <c r="AF83" s="67"/>
      <c r="AN83" s="67"/>
      <c r="AO83" s="67"/>
      <c r="AW83" s="67"/>
      <c r="AX83" s="67"/>
      <c r="BF83" s="67"/>
      <c r="BG83" s="67"/>
    </row>
    <row r="84" spans="1:63">
      <c r="A84" s="77">
        <v>2014</v>
      </c>
      <c r="B84" s="77" t="s">
        <v>3865</v>
      </c>
      <c r="C84" s="77"/>
      <c r="F84" s="77">
        <f t="shared" si="10"/>
        <v>164</v>
      </c>
      <c r="G84" s="77">
        <v>99</v>
      </c>
      <c r="H84" s="77">
        <v>65</v>
      </c>
    </row>
    <row r="85" spans="1:63">
      <c r="A85" s="77">
        <v>2014</v>
      </c>
      <c r="B85" s="77" t="s">
        <v>3866</v>
      </c>
      <c r="C85" s="77"/>
      <c r="F85" s="77">
        <f t="shared" si="10"/>
        <v>20</v>
      </c>
      <c r="G85" s="77">
        <v>11</v>
      </c>
      <c r="H85" s="77">
        <v>9</v>
      </c>
    </row>
    <row r="86" spans="1:63">
      <c r="A86" s="77">
        <v>2014</v>
      </c>
      <c r="B86" s="77" t="s">
        <v>2011</v>
      </c>
      <c r="C86" s="77"/>
      <c r="F86" s="77">
        <f t="shared" si="10"/>
        <v>294</v>
      </c>
      <c r="G86" s="77">
        <v>155</v>
      </c>
      <c r="H86" s="77">
        <v>139</v>
      </c>
    </row>
    <row r="87" spans="1:63">
      <c r="A87" s="77">
        <v>2014</v>
      </c>
      <c r="B87" s="77" t="s">
        <v>3867</v>
      </c>
      <c r="C87" s="77"/>
      <c r="F87" s="77">
        <f t="shared" si="10"/>
        <v>187</v>
      </c>
      <c r="G87" s="77">
        <v>103</v>
      </c>
      <c r="H87" s="77">
        <v>84</v>
      </c>
      <c r="L87" s="3"/>
    </row>
    <row r="88" spans="1:63">
      <c r="A88" s="77">
        <v>2014</v>
      </c>
      <c r="B88" s="77" t="s">
        <v>3868</v>
      </c>
      <c r="C88" s="77"/>
      <c r="F88" s="77">
        <f t="shared" si="10"/>
        <v>461</v>
      </c>
      <c r="G88" s="77">
        <v>310</v>
      </c>
      <c r="H88" s="77">
        <v>151</v>
      </c>
    </row>
    <row r="89" spans="1:63">
      <c r="A89" s="67">
        <v>2014</v>
      </c>
      <c r="B89" s="67" t="s">
        <v>3869</v>
      </c>
      <c r="C89" s="67" t="s">
        <v>3870</v>
      </c>
      <c r="D89" s="67" t="s">
        <v>914</v>
      </c>
      <c r="E89" s="67"/>
      <c r="F89" s="67">
        <f t="shared" si="10"/>
        <v>16</v>
      </c>
      <c r="G89" s="67"/>
      <c r="H89" s="67">
        <v>16</v>
      </c>
      <c r="I89" s="66"/>
      <c r="M89" s="67"/>
      <c r="N89" s="67"/>
      <c r="O89" s="97"/>
      <c r="P89" s="97"/>
      <c r="Q89" s="97"/>
      <c r="R89" s="113"/>
      <c r="S89" s="97"/>
      <c r="V89" s="67"/>
      <c r="W89" s="67"/>
      <c r="Y89" s="84"/>
      <c r="Z89" s="84"/>
      <c r="AB89" s="84"/>
      <c r="AC89" s="84"/>
      <c r="AD89" s="84"/>
      <c r="AE89" s="67"/>
      <c r="AF89" s="67"/>
      <c r="AG89" s="84"/>
      <c r="AH89" s="84"/>
      <c r="AI89" s="84"/>
      <c r="AN89" s="67"/>
      <c r="AO89" s="67"/>
      <c r="AW89" s="67"/>
      <c r="AX89" s="67"/>
      <c r="BF89" s="67"/>
      <c r="BG89" s="67"/>
      <c r="BK89" s="84"/>
    </row>
    <row r="90" spans="1:63">
      <c r="A90" s="77">
        <v>2014</v>
      </c>
      <c r="B90" s="77" t="s">
        <v>3871</v>
      </c>
      <c r="C90" s="77" t="s">
        <v>3872</v>
      </c>
      <c r="F90" s="77">
        <f t="shared" si="10"/>
        <v>71</v>
      </c>
      <c r="G90" s="77"/>
      <c r="H90" s="77">
        <v>71</v>
      </c>
      <c r="O90" s="97"/>
      <c r="P90" s="98"/>
      <c r="Q90" s="98"/>
      <c r="R90" s="114"/>
      <c r="S90" s="98"/>
      <c r="Y90" s="84"/>
      <c r="Z90" s="84"/>
      <c r="AB90" s="84"/>
      <c r="AC90" s="84"/>
      <c r="AD90" s="84"/>
      <c r="AG90" s="84"/>
      <c r="AH90" s="84"/>
      <c r="AI90" s="84"/>
      <c r="BK90" s="84"/>
    </row>
    <row r="91" spans="1:63">
      <c r="A91" s="67">
        <v>2014</v>
      </c>
      <c r="B91" s="67" t="s">
        <v>3873</v>
      </c>
      <c r="C91" s="67" t="s">
        <v>3874</v>
      </c>
      <c r="D91" s="67" t="s">
        <v>914</v>
      </c>
      <c r="E91" s="67"/>
      <c r="F91" s="67">
        <f t="shared" si="10"/>
        <v>56</v>
      </c>
      <c r="G91" s="67">
        <v>56</v>
      </c>
      <c r="H91" s="67"/>
      <c r="I91" s="66"/>
      <c r="M91" s="67"/>
      <c r="N91" s="67"/>
      <c r="O91" s="97"/>
      <c r="P91" s="98"/>
      <c r="Q91" s="98"/>
      <c r="R91" s="114"/>
      <c r="S91" s="98"/>
      <c r="V91" s="67"/>
      <c r="W91" s="67"/>
      <c r="Y91" s="84"/>
      <c r="Z91" s="84"/>
      <c r="AB91" s="84"/>
      <c r="AC91" s="84"/>
      <c r="AD91" s="84"/>
      <c r="AE91" s="67"/>
      <c r="AF91" s="67"/>
      <c r="AG91" s="84"/>
      <c r="AH91" s="84"/>
      <c r="AI91" s="84"/>
      <c r="AN91" s="67"/>
      <c r="AO91" s="67"/>
      <c r="AW91" s="67"/>
      <c r="AX91" s="67"/>
      <c r="BF91" s="67"/>
      <c r="BG91" s="67"/>
      <c r="BK91" s="84"/>
    </row>
    <row r="92" spans="1:63">
      <c r="A92" s="77">
        <v>2014</v>
      </c>
      <c r="B92" s="77" t="s">
        <v>3875</v>
      </c>
      <c r="C92" s="77"/>
      <c r="F92" s="77">
        <f t="shared" si="10"/>
        <v>19216</v>
      </c>
      <c r="G92" s="77">
        <v>8433</v>
      </c>
      <c r="H92" s="77">
        <v>10783</v>
      </c>
      <c r="O92" s="97"/>
      <c r="P92" s="98"/>
      <c r="Q92" s="98"/>
      <c r="R92" s="114"/>
      <c r="S92" s="98"/>
    </row>
    <row r="93" spans="1:63">
      <c r="A93" s="77">
        <v>2014</v>
      </c>
      <c r="B93" s="77" t="s">
        <v>3876</v>
      </c>
      <c r="C93" s="77"/>
      <c r="F93" s="77">
        <f t="shared" si="10"/>
        <v>632</v>
      </c>
      <c r="G93" s="77">
        <v>311</v>
      </c>
      <c r="H93" s="77">
        <v>321</v>
      </c>
      <c r="O93" s="97"/>
      <c r="P93" s="98"/>
      <c r="Q93" s="98"/>
      <c r="R93" s="114"/>
      <c r="S93" s="98"/>
    </row>
    <row r="94" spans="1:63">
      <c r="A94" s="77">
        <v>2014</v>
      </c>
      <c r="B94" s="77" t="s">
        <v>3877</v>
      </c>
      <c r="C94" s="77"/>
      <c r="F94" s="77">
        <f t="shared" si="10"/>
        <v>251</v>
      </c>
      <c r="G94" s="77">
        <v>106</v>
      </c>
      <c r="H94" s="77">
        <v>145</v>
      </c>
      <c r="O94" s="97"/>
      <c r="P94" s="98"/>
      <c r="Q94" s="98"/>
      <c r="R94" s="114"/>
      <c r="S94" s="98"/>
    </row>
    <row r="95" spans="1:63">
      <c r="A95" s="77">
        <v>2014</v>
      </c>
      <c r="B95" s="77" t="s">
        <v>406</v>
      </c>
      <c r="C95" s="77"/>
      <c r="F95" s="77">
        <f t="shared" si="10"/>
        <v>2506</v>
      </c>
      <c r="G95" s="77">
        <v>1180</v>
      </c>
      <c r="H95" s="77">
        <v>1326</v>
      </c>
      <c r="O95" s="97"/>
      <c r="P95" s="98"/>
      <c r="Q95" s="98"/>
      <c r="R95" s="114"/>
      <c r="S95" s="98"/>
    </row>
    <row r="96" spans="1:63">
      <c r="A96" s="77">
        <v>2014</v>
      </c>
      <c r="B96" s="77" t="s">
        <v>3878</v>
      </c>
      <c r="C96" s="77"/>
      <c r="F96" s="77">
        <f t="shared" si="10"/>
        <v>10</v>
      </c>
      <c r="G96" s="77">
        <v>6</v>
      </c>
      <c r="H96" s="77">
        <v>4</v>
      </c>
      <c r="O96" s="84"/>
      <c r="P96" s="84"/>
      <c r="Q96" s="84"/>
      <c r="S96" s="84"/>
    </row>
    <row r="97" spans="1:61">
      <c r="A97" s="77">
        <v>2014</v>
      </c>
      <c r="B97" s="77" t="s">
        <v>3879</v>
      </c>
      <c r="C97" s="77"/>
      <c r="F97" s="77">
        <f t="shared" si="10"/>
        <v>49</v>
      </c>
      <c r="G97" s="77">
        <v>14</v>
      </c>
      <c r="H97" s="77">
        <v>35</v>
      </c>
    </row>
    <row r="98" spans="1:61">
      <c r="A98" s="77">
        <v>2014</v>
      </c>
      <c r="B98" s="77" t="s">
        <v>3880</v>
      </c>
      <c r="C98" s="77"/>
      <c r="F98" s="77">
        <f t="shared" si="10"/>
        <v>13</v>
      </c>
      <c r="G98" s="77">
        <v>7</v>
      </c>
      <c r="H98" s="77">
        <v>6</v>
      </c>
    </row>
    <row r="99" spans="1:61">
      <c r="A99" s="77">
        <v>2014</v>
      </c>
      <c r="B99" s="77" t="s">
        <v>3881</v>
      </c>
      <c r="C99" s="77"/>
      <c r="F99" s="77">
        <f t="shared" si="10"/>
        <v>9</v>
      </c>
      <c r="G99" s="77">
        <v>6</v>
      </c>
      <c r="H99" s="77">
        <v>3</v>
      </c>
      <c r="BI99" s="46"/>
    </row>
    <row r="100" spans="1:61">
      <c r="A100" s="77">
        <v>2014</v>
      </c>
      <c r="B100" s="77" t="s">
        <v>3882</v>
      </c>
      <c r="C100" s="77"/>
      <c r="F100" s="77">
        <f t="shared" si="10"/>
        <v>97</v>
      </c>
      <c r="G100" s="77">
        <v>61</v>
      </c>
      <c r="H100" s="77">
        <v>36</v>
      </c>
    </row>
    <row r="101" spans="1:61">
      <c r="A101" s="77">
        <v>2014</v>
      </c>
      <c r="B101" s="77" t="s">
        <v>3883</v>
      </c>
      <c r="C101" s="77"/>
      <c r="F101" s="77">
        <f t="shared" si="10"/>
        <v>115</v>
      </c>
      <c r="G101" s="77">
        <v>51</v>
      </c>
      <c r="H101" s="77">
        <v>64</v>
      </c>
    </row>
    <row r="102" spans="1:61">
      <c r="A102" s="67">
        <v>2014</v>
      </c>
      <c r="B102" s="67" t="s">
        <v>3884</v>
      </c>
      <c r="C102" s="67" t="s">
        <v>3885</v>
      </c>
      <c r="D102" s="67" t="s">
        <v>914</v>
      </c>
      <c r="E102" s="67"/>
      <c r="F102" s="67">
        <f t="shared" si="10"/>
        <v>66</v>
      </c>
      <c r="G102" s="67">
        <v>66</v>
      </c>
      <c r="H102" s="67"/>
      <c r="M102" s="67"/>
      <c r="N102" s="67"/>
      <c r="V102" s="67"/>
      <c r="W102" s="67"/>
      <c r="AE102" s="67"/>
      <c r="AF102" s="67"/>
      <c r="AN102" s="67"/>
      <c r="AO102" s="67"/>
      <c r="AW102" s="67"/>
      <c r="AX102" s="67"/>
      <c r="BF102" s="67"/>
      <c r="BG102" s="67"/>
    </row>
    <row r="103" spans="1:61" ht="17" thickBot="1">
      <c r="A103" s="77">
        <v>2014</v>
      </c>
      <c r="B103" s="77" t="s">
        <v>3886</v>
      </c>
      <c r="C103" s="77"/>
      <c r="F103" s="82">
        <f t="shared" si="10"/>
        <v>157</v>
      </c>
      <c r="G103" s="82">
        <v>60</v>
      </c>
      <c r="H103" s="82">
        <v>97</v>
      </c>
    </row>
    <row r="104" spans="1:61" ht="17" thickTop="1">
      <c r="F104" s="99">
        <f>SUM(F2:F103)</f>
        <v>248802</v>
      </c>
      <c r="G104" s="99">
        <f>SUM(G2:G103)</f>
        <v>134698</v>
      </c>
      <c r="H104" s="99">
        <f>SUM(H2:H103)</f>
        <v>114104</v>
      </c>
    </row>
    <row r="105" spans="1:61">
      <c r="F105" s="99"/>
      <c r="G105" s="100">
        <f>G104/F104*100</f>
        <v>54.138632326106709</v>
      </c>
      <c r="H105" s="100">
        <f>H104/G104*100</f>
        <v>84.710983088093357</v>
      </c>
    </row>
    <row r="106" spans="1:61">
      <c r="F106" s="99"/>
      <c r="G106" s="99" t="s">
        <v>3887</v>
      </c>
      <c r="H106" s="99" t="s">
        <v>910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9F020-9499-F246-A05C-3A4778B45F07}">
  <dimension ref="A1:BL254"/>
  <sheetViews>
    <sheetView tabSelected="1" zoomScale="56" workbookViewId="0">
      <selection activeCell="L29" sqref="L29"/>
    </sheetView>
  </sheetViews>
  <sheetFormatPr baseColWidth="10" defaultRowHeight="16"/>
  <cols>
    <col min="1" max="1" width="11" style="119" bestFit="1" customWidth="1"/>
    <col min="2" max="2" width="10.83203125" style="119"/>
    <col min="3" max="3" width="19.83203125" style="119" customWidth="1"/>
    <col min="4" max="5" width="19.83203125" style="115" customWidth="1"/>
    <col min="6" max="6" width="11" style="119" bestFit="1" customWidth="1"/>
    <col min="7" max="7" width="11.83203125" style="119" bestFit="1" customWidth="1"/>
    <col min="8" max="8" width="14.83203125" style="119" customWidth="1"/>
    <col min="9" max="9" width="12" style="118" customWidth="1"/>
    <col min="10" max="11" width="11" style="119" bestFit="1" customWidth="1"/>
    <col min="12" max="12" width="19.5" style="119" customWidth="1"/>
    <col min="13" max="14" width="19.83203125" style="115" customWidth="1"/>
    <col min="15" max="15" width="11" style="119" bestFit="1" customWidth="1"/>
    <col min="16" max="16" width="11.6640625" style="119" bestFit="1" customWidth="1"/>
    <col min="17" max="17" width="14.83203125" style="119" customWidth="1"/>
    <col min="18" max="18" width="12" style="118" customWidth="1"/>
    <col min="19" max="19" width="11.1640625" style="119" bestFit="1" customWidth="1"/>
    <col min="20" max="20" width="10.83203125" style="119"/>
    <col min="21" max="21" width="22" style="119" customWidth="1"/>
    <col min="22" max="23" width="19.83203125" style="115" customWidth="1"/>
    <col min="24" max="24" width="11.1640625" style="119" bestFit="1" customWidth="1"/>
    <col min="25" max="25" width="12" style="119" bestFit="1" customWidth="1"/>
    <col min="26" max="26" width="15.6640625" style="119" customWidth="1"/>
    <col min="27" max="27" width="12" style="118" customWidth="1"/>
    <col min="28" max="28" width="11.1640625" style="119" bestFit="1" customWidth="1"/>
    <col min="29" max="29" width="10.83203125" style="119"/>
    <col min="30" max="30" width="23.5" style="119" customWidth="1"/>
    <col min="31" max="32" width="19.83203125" style="115" customWidth="1"/>
    <col min="33" max="33" width="11.1640625" style="119" bestFit="1" customWidth="1"/>
    <col min="34" max="34" width="11.83203125" style="119" bestFit="1" customWidth="1"/>
    <col min="35" max="35" width="16.6640625" style="119" customWidth="1"/>
    <col min="36" max="36" width="12" style="118" customWidth="1"/>
    <col min="37" max="37" width="11.1640625" style="3" bestFit="1" customWidth="1"/>
    <col min="38" max="38" width="10.83203125" style="3"/>
    <col min="39" max="39" width="23.5" style="3" customWidth="1"/>
    <col min="40" max="41" width="19.83203125" style="115" customWidth="1"/>
    <col min="42" max="42" width="11.33203125" style="3" bestFit="1" customWidth="1"/>
    <col min="43" max="44" width="12" style="3" bestFit="1" customWidth="1"/>
    <col min="45" max="45" width="12" style="118" customWidth="1"/>
    <col min="46" max="46" width="11.1640625" style="119" bestFit="1" customWidth="1"/>
    <col min="47" max="47" width="10.83203125" style="119"/>
    <col min="48" max="48" width="20.83203125" style="119" customWidth="1"/>
    <col min="49" max="50" width="19.83203125" style="115" customWidth="1"/>
    <col min="51" max="51" width="11.33203125" style="119" bestFit="1" customWidth="1"/>
    <col min="52" max="53" width="12" style="119" bestFit="1" customWidth="1"/>
    <col min="54" max="54" width="12" style="118" customWidth="1"/>
    <col min="55" max="55" width="11" style="119" bestFit="1" customWidth="1"/>
    <col min="56" max="56" width="16" style="119" bestFit="1" customWidth="1"/>
    <col min="57" max="57" width="10.83203125" style="119"/>
    <col min="58" max="59" width="19.83203125" style="115" customWidth="1"/>
    <col min="60" max="60" width="11" style="119" bestFit="1" customWidth="1"/>
    <col min="61" max="61" width="11.6640625" style="119" bestFit="1" customWidth="1"/>
    <col min="62" max="62" width="20.5" style="119" customWidth="1"/>
    <col min="63" max="16384" width="10.83203125" style="119"/>
  </cols>
  <sheetData>
    <row r="1" spans="1:62" s="108" customFormat="1" ht="32">
      <c r="A1" s="123" t="s">
        <v>21</v>
      </c>
      <c r="B1" s="123" t="s">
        <v>22</v>
      </c>
      <c r="C1" s="58" t="s">
        <v>23</v>
      </c>
      <c r="D1" s="58" t="s">
        <v>912</v>
      </c>
      <c r="E1" s="58" t="s">
        <v>913</v>
      </c>
      <c r="F1" s="123" t="s">
        <v>24</v>
      </c>
      <c r="G1" s="123" t="s">
        <v>25</v>
      </c>
      <c r="H1" s="123" t="s">
        <v>26</v>
      </c>
      <c r="I1" s="95"/>
      <c r="J1" s="102" t="s">
        <v>21</v>
      </c>
      <c r="K1" s="102" t="s">
        <v>22</v>
      </c>
      <c r="L1" s="41" t="s">
        <v>23</v>
      </c>
      <c r="M1" s="41" t="s">
        <v>912</v>
      </c>
      <c r="N1" s="41" t="s">
        <v>913</v>
      </c>
      <c r="O1" s="102" t="s">
        <v>24</v>
      </c>
      <c r="P1" s="102" t="s">
        <v>25</v>
      </c>
      <c r="Q1" s="102" t="s">
        <v>26</v>
      </c>
      <c r="R1" s="95"/>
      <c r="S1" s="103" t="s">
        <v>21</v>
      </c>
      <c r="T1" s="103" t="s">
        <v>22</v>
      </c>
      <c r="U1" s="73" t="s">
        <v>23</v>
      </c>
      <c r="V1" s="73" t="s">
        <v>912</v>
      </c>
      <c r="W1" s="73" t="s">
        <v>913</v>
      </c>
      <c r="X1" s="103" t="s">
        <v>24</v>
      </c>
      <c r="Y1" s="103" t="s">
        <v>25</v>
      </c>
      <c r="Z1" s="103" t="s">
        <v>26</v>
      </c>
      <c r="AA1" s="95"/>
      <c r="AB1" s="104" t="s">
        <v>21</v>
      </c>
      <c r="AC1" s="104" t="s">
        <v>22</v>
      </c>
      <c r="AD1" s="40" t="s">
        <v>23</v>
      </c>
      <c r="AE1" s="40" t="s">
        <v>912</v>
      </c>
      <c r="AF1" s="40" t="s">
        <v>913</v>
      </c>
      <c r="AG1" s="104" t="s">
        <v>24</v>
      </c>
      <c r="AH1" s="104" t="s">
        <v>25</v>
      </c>
      <c r="AI1" s="104" t="s">
        <v>26</v>
      </c>
      <c r="AJ1" s="95"/>
      <c r="AK1" s="105" t="s">
        <v>21</v>
      </c>
      <c r="AL1" s="105" t="s">
        <v>22</v>
      </c>
      <c r="AM1" s="42" t="s">
        <v>23</v>
      </c>
      <c r="AN1" s="42" t="s">
        <v>912</v>
      </c>
      <c r="AO1" s="42" t="s">
        <v>913</v>
      </c>
      <c r="AP1" s="105" t="s">
        <v>24</v>
      </c>
      <c r="AQ1" s="105" t="s">
        <v>25</v>
      </c>
      <c r="AR1" s="105" t="s">
        <v>26</v>
      </c>
      <c r="AS1" s="95"/>
      <c r="AT1" s="106" t="s">
        <v>21</v>
      </c>
      <c r="AU1" s="106" t="s">
        <v>22</v>
      </c>
      <c r="AV1" s="44" t="s">
        <v>23</v>
      </c>
      <c r="AW1" s="44" t="s">
        <v>912</v>
      </c>
      <c r="AX1" s="44" t="s">
        <v>913</v>
      </c>
      <c r="AY1" s="106" t="s">
        <v>24</v>
      </c>
      <c r="AZ1" s="106" t="s">
        <v>25</v>
      </c>
      <c r="BA1" s="106" t="s">
        <v>26</v>
      </c>
      <c r="BB1" s="95"/>
      <c r="BC1" s="107" t="s">
        <v>21</v>
      </c>
      <c r="BD1" s="107" t="s">
        <v>22</v>
      </c>
      <c r="BE1" s="83" t="s">
        <v>23</v>
      </c>
      <c r="BF1" s="83" t="s">
        <v>912</v>
      </c>
      <c r="BG1" s="83" t="s">
        <v>913</v>
      </c>
      <c r="BH1" s="107" t="s">
        <v>24</v>
      </c>
      <c r="BI1" s="107" t="s">
        <v>25</v>
      </c>
      <c r="BJ1" s="107" t="s">
        <v>26</v>
      </c>
    </row>
    <row r="2" spans="1:62">
      <c r="A2" s="115">
        <v>2014</v>
      </c>
      <c r="B2" s="115" t="s">
        <v>3888</v>
      </c>
      <c r="C2" s="115"/>
      <c r="F2" s="115">
        <f>SUM(G2:H2)</f>
        <v>27</v>
      </c>
      <c r="G2" s="115">
        <v>18</v>
      </c>
      <c r="H2" s="115">
        <v>9</v>
      </c>
      <c r="J2" s="115">
        <v>2015</v>
      </c>
      <c r="K2" s="115" t="s">
        <v>3889</v>
      </c>
      <c r="L2" s="115"/>
      <c r="O2" s="115">
        <f>SUM(P2:Q2)</f>
        <v>17774</v>
      </c>
      <c r="P2" s="115">
        <v>9438</v>
      </c>
      <c r="Q2" s="115">
        <v>8336</v>
      </c>
      <c r="S2" s="115">
        <v>2016</v>
      </c>
      <c r="T2" s="115" t="s">
        <v>538</v>
      </c>
      <c r="U2" s="115"/>
      <c r="X2" s="115">
        <f>SUM(Y2:Z2)</f>
        <v>47</v>
      </c>
      <c r="Y2" s="115">
        <v>21</v>
      </c>
      <c r="Z2" s="115">
        <v>26</v>
      </c>
      <c r="AB2" s="115">
        <v>2017</v>
      </c>
      <c r="AC2" s="115" t="s">
        <v>3437</v>
      </c>
      <c r="AD2" s="115"/>
      <c r="AG2" s="115">
        <f>SUM(AH2:AI2)</f>
        <v>1192</v>
      </c>
      <c r="AH2" s="115">
        <v>662</v>
      </c>
      <c r="AI2" s="115">
        <v>530</v>
      </c>
      <c r="AK2" s="125">
        <v>2018</v>
      </c>
      <c r="AL2" s="125" t="s">
        <v>1173</v>
      </c>
      <c r="AM2" s="125"/>
      <c r="AP2" s="125">
        <f>SUM(AQ2:AR2)</f>
        <v>111</v>
      </c>
      <c r="AQ2" s="125">
        <v>91</v>
      </c>
      <c r="AR2" s="125">
        <v>20</v>
      </c>
      <c r="AT2" s="115">
        <v>2019</v>
      </c>
      <c r="AU2" s="115" t="s">
        <v>3890</v>
      </c>
      <c r="AV2" s="115"/>
      <c r="AY2" s="115">
        <f>SUM(AZ2:BA2)</f>
        <v>44</v>
      </c>
      <c r="AZ2" s="115">
        <v>29</v>
      </c>
      <c r="BA2" s="115">
        <v>15</v>
      </c>
      <c r="BC2" s="115">
        <v>2020</v>
      </c>
      <c r="BD2" s="115" t="s">
        <v>3891</v>
      </c>
      <c r="BE2" s="115"/>
      <c r="BH2" s="115">
        <f>SUM(BI2:BJ2)</f>
        <v>308</v>
      </c>
      <c r="BI2" s="115">
        <v>263</v>
      </c>
      <c r="BJ2" s="115">
        <v>45</v>
      </c>
    </row>
    <row r="3" spans="1:62">
      <c r="A3" s="115">
        <v>2014</v>
      </c>
      <c r="B3" s="115" t="s">
        <v>106</v>
      </c>
      <c r="C3" s="115"/>
      <c r="F3" s="115">
        <f t="shared" ref="F3:F20" si="0">SUM(G3:H3)</f>
        <v>608</v>
      </c>
      <c r="G3" s="115">
        <v>85</v>
      </c>
      <c r="H3" s="115">
        <v>523</v>
      </c>
      <c r="J3" s="115">
        <v>2015</v>
      </c>
      <c r="K3" s="115" t="s">
        <v>3892</v>
      </c>
      <c r="L3" s="115" t="s">
        <v>3893</v>
      </c>
      <c r="O3" s="115">
        <f t="shared" ref="O3:O66" si="1">SUM(P3:Q3)</f>
        <v>70</v>
      </c>
      <c r="P3" s="115">
        <v>70</v>
      </c>
      <c r="Q3" s="115"/>
      <c r="S3" s="115">
        <v>2016</v>
      </c>
      <c r="T3" s="115" t="s">
        <v>2574</v>
      </c>
      <c r="U3" s="115"/>
      <c r="X3" s="115">
        <f t="shared" ref="X3:X66" si="2">SUM(Y3:Z3)</f>
        <v>28</v>
      </c>
      <c r="Y3" s="115">
        <v>6</v>
      </c>
      <c r="Z3" s="115">
        <v>22</v>
      </c>
      <c r="AB3" s="115">
        <v>2017</v>
      </c>
      <c r="AC3" s="115" t="s">
        <v>3894</v>
      </c>
      <c r="AD3" s="115"/>
      <c r="AG3" s="115">
        <f t="shared" ref="AG3:AG66" si="3">SUM(AH3:AI3)</f>
        <v>42566</v>
      </c>
      <c r="AH3" s="115">
        <v>21110</v>
      </c>
      <c r="AI3" s="115">
        <v>21456</v>
      </c>
      <c r="AK3" s="125">
        <v>2018</v>
      </c>
      <c r="AL3" s="125" t="s">
        <v>3895</v>
      </c>
      <c r="AM3" s="125"/>
      <c r="AP3" s="125">
        <f t="shared" ref="AP3:AP66" si="4">SUM(AQ3:AR3)</f>
        <v>134</v>
      </c>
      <c r="AQ3" s="125">
        <v>72</v>
      </c>
      <c r="AR3" s="125">
        <v>62</v>
      </c>
      <c r="AT3" s="115">
        <v>2019</v>
      </c>
      <c r="AU3" s="115" t="s">
        <v>3896</v>
      </c>
      <c r="AV3" s="115" t="s">
        <v>3897</v>
      </c>
      <c r="AY3" s="115">
        <f t="shared" ref="AY3:AY66" si="5">SUM(AZ3:BA3)</f>
        <v>117</v>
      </c>
      <c r="AZ3" s="115"/>
      <c r="BA3" s="115">
        <v>117</v>
      </c>
      <c r="BC3" s="115">
        <v>2020</v>
      </c>
      <c r="BD3" s="115" t="s">
        <v>3898</v>
      </c>
      <c r="BE3" s="115"/>
      <c r="BH3" s="115">
        <f t="shared" ref="BH3:BH66" si="6">SUM(BI3:BJ3)</f>
        <v>472</v>
      </c>
      <c r="BI3" s="115">
        <v>402</v>
      </c>
      <c r="BJ3" s="115">
        <v>70</v>
      </c>
    </row>
    <row r="4" spans="1:62">
      <c r="A4" s="116">
        <v>2014</v>
      </c>
      <c r="B4" s="116" t="s">
        <v>3899</v>
      </c>
      <c r="C4" s="116" t="s">
        <v>2588</v>
      </c>
      <c r="D4" s="116" t="s">
        <v>914</v>
      </c>
      <c r="E4" s="116"/>
      <c r="F4" s="116">
        <f t="shared" si="0"/>
        <v>134570</v>
      </c>
      <c r="G4" s="116">
        <v>134570</v>
      </c>
      <c r="H4" s="116"/>
      <c r="J4" s="115">
        <v>2015</v>
      </c>
      <c r="K4" s="115" t="s">
        <v>3900</v>
      </c>
      <c r="L4" s="115"/>
      <c r="M4" s="116"/>
      <c r="N4" s="116"/>
      <c r="O4" s="115">
        <f t="shared" si="1"/>
        <v>31</v>
      </c>
      <c r="P4" s="115">
        <v>23</v>
      </c>
      <c r="Q4" s="115">
        <v>8</v>
      </c>
      <c r="S4" s="115">
        <v>2016</v>
      </c>
      <c r="T4" s="115" t="s">
        <v>3449</v>
      </c>
      <c r="U4" s="115"/>
      <c r="V4" s="116"/>
      <c r="W4" s="116"/>
      <c r="X4" s="115">
        <f t="shared" si="2"/>
        <v>20</v>
      </c>
      <c r="Y4" s="115">
        <v>2</v>
      </c>
      <c r="Z4" s="115">
        <v>18</v>
      </c>
      <c r="AB4" s="115">
        <v>2017</v>
      </c>
      <c r="AC4" s="115" t="s">
        <v>3901</v>
      </c>
      <c r="AD4" s="115"/>
      <c r="AE4" s="116"/>
      <c r="AF4" s="116"/>
      <c r="AG4" s="115">
        <f t="shared" si="3"/>
        <v>552</v>
      </c>
      <c r="AH4" s="115">
        <v>373</v>
      </c>
      <c r="AI4" s="115">
        <v>179</v>
      </c>
      <c r="AK4" s="125">
        <v>2018</v>
      </c>
      <c r="AL4" s="125" t="s">
        <v>3902</v>
      </c>
      <c r="AM4" s="125"/>
      <c r="AN4" s="116"/>
      <c r="AO4" s="116"/>
      <c r="AP4" s="125">
        <f t="shared" si="4"/>
        <v>20</v>
      </c>
      <c r="AQ4" s="125">
        <v>9</v>
      </c>
      <c r="AR4" s="125">
        <v>11</v>
      </c>
      <c r="AT4" s="115">
        <v>2019</v>
      </c>
      <c r="AU4" s="115" t="s">
        <v>3903</v>
      </c>
      <c r="AV4" s="115"/>
      <c r="AW4" s="116"/>
      <c r="AX4" s="116"/>
      <c r="AY4" s="115">
        <f t="shared" si="5"/>
        <v>247</v>
      </c>
      <c r="AZ4" s="115">
        <v>165</v>
      </c>
      <c r="BA4" s="115">
        <v>82</v>
      </c>
      <c r="BC4" s="115">
        <v>2020</v>
      </c>
      <c r="BD4" s="115" t="s">
        <v>3904</v>
      </c>
      <c r="BE4" s="115"/>
      <c r="BF4" s="116"/>
      <c r="BG4" s="116"/>
      <c r="BH4" s="115">
        <f t="shared" si="6"/>
        <v>50</v>
      </c>
      <c r="BI4" s="115">
        <v>34</v>
      </c>
      <c r="BJ4" s="115">
        <v>16</v>
      </c>
    </row>
    <row r="5" spans="1:62">
      <c r="A5" s="115">
        <v>2014</v>
      </c>
      <c r="B5" s="115" t="s">
        <v>3905</v>
      </c>
      <c r="C5" s="115"/>
      <c r="F5" s="115">
        <f t="shared" si="0"/>
        <v>19</v>
      </c>
      <c r="G5" s="115">
        <v>7</v>
      </c>
      <c r="H5" s="115">
        <v>12</v>
      </c>
      <c r="J5" s="115">
        <v>2015</v>
      </c>
      <c r="K5" s="115" t="s">
        <v>3906</v>
      </c>
      <c r="L5" s="115"/>
      <c r="O5" s="115">
        <f t="shared" si="1"/>
        <v>32</v>
      </c>
      <c r="P5" s="115">
        <v>11</v>
      </c>
      <c r="Q5" s="115">
        <v>21</v>
      </c>
      <c r="S5" s="116">
        <v>2016</v>
      </c>
      <c r="T5" s="116" t="s">
        <v>3907</v>
      </c>
      <c r="U5" s="116" t="s">
        <v>1408</v>
      </c>
      <c r="V5" s="116" t="s">
        <v>914</v>
      </c>
      <c r="X5" s="116">
        <f t="shared" si="2"/>
        <v>74</v>
      </c>
      <c r="Y5" s="116">
        <v>74</v>
      </c>
      <c r="Z5" s="116"/>
      <c r="AB5" s="115">
        <v>2017</v>
      </c>
      <c r="AC5" s="115" t="s">
        <v>3908</v>
      </c>
      <c r="AD5" s="115"/>
      <c r="AG5" s="115">
        <f t="shared" si="3"/>
        <v>39</v>
      </c>
      <c r="AH5" s="115">
        <v>4</v>
      </c>
      <c r="AI5" s="115">
        <v>35</v>
      </c>
      <c r="AK5" s="125">
        <v>2018</v>
      </c>
      <c r="AL5" s="125" t="s">
        <v>1028</v>
      </c>
      <c r="AM5" s="125" t="s">
        <v>3909</v>
      </c>
      <c r="AP5" s="125">
        <f t="shared" si="4"/>
        <v>829</v>
      </c>
      <c r="AQ5" s="125">
        <v>829</v>
      </c>
      <c r="AR5" s="125" t="s">
        <v>3910</v>
      </c>
      <c r="AT5" s="115">
        <v>2019</v>
      </c>
      <c r="AU5" s="115" t="s">
        <v>3911</v>
      </c>
      <c r="AV5" s="115" t="s">
        <v>3897</v>
      </c>
      <c r="AY5" s="115">
        <f t="shared" si="5"/>
        <v>851</v>
      </c>
      <c r="AZ5" s="115"/>
      <c r="BA5" s="115">
        <v>851</v>
      </c>
      <c r="BC5" s="115">
        <v>2020</v>
      </c>
      <c r="BD5" s="115" t="s">
        <v>706</v>
      </c>
      <c r="BE5" s="115"/>
      <c r="BH5" s="115">
        <f t="shared" si="6"/>
        <v>102</v>
      </c>
      <c r="BI5" s="115">
        <v>88</v>
      </c>
      <c r="BJ5" s="115">
        <v>14</v>
      </c>
    </row>
    <row r="6" spans="1:62">
      <c r="A6" s="115">
        <v>2014</v>
      </c>
      <c r="B6" s="115" t="s">
        <v>3912</v>
      </c>
      <c r="C6" s="115"/>
      <c r="F6" s="115">
        <f t="shared" si="0"/>
        <v>80</v>
      </c>
      <c r="G6" s="115">
        <v>46</v>
      </c>
      <c r="H6" s="115">
        <v>34</v>
      </c>
      <c r="J6" s="115">
        <v>2015</v>
      </c>
      <c r="K6" s="115" t="s">
        <v>3913</v>
      </c>
      <c r="L6" s="115"/>
      <c r="O6" s="115">
        <f t="shared" si="1"/>
        <v>16930</v>
      </c>
      <c r="P6" s="115">
        <v>9767</v>
      </c>
      <c r="Q6" s="115">
        <v>7163</v>
      </c>
      <c r="S6" s="115">
        <v>2016</v>
      </c>
      <c r="T6" s="115" t="s">
        <v>3914</v>
      </c>
      <c r="U6" s="115"/>
      <c r="X6" s="115">
        <f t="shared" si="2"/>
        <v>229</v>
      </c>
      <c r="Y6" s="115">
        <v>72</v>
      </c>
      <c r="Z6" s="115">
        <v>157</v>
      </c>
      <c r="AB6" s="115">
        <v>2017</v>
      </c>
      <c r="AC6" s="115" t="s">
        <v>3915</v>
      </c>
      <c r="AD6" s="115"/>
      <c r="AG6" s="115">
        <f t="shared" si="3"/>
        <v>172</v>
      </c>
      <c r="AH6" s="115">
        <v>94</v>
      </c>
      <c r="AI6" s="115">
        <v>78</v>
      </c>
      <c r="AK6" s="125">
        <v>2018</v>
      </c>
      <c r="AL6" s="125" t="s">
        <v>2391</v>
      </c>
      <c r="AM6" s="125" t="s">
        <v>3916</v>
      </c>
      <c r="AP6" s="125">
        <f t="shared" si="4"/>
        <v>28</v>
      </c>
      <c r="AQ6" s="125">
        <v>28</v>
      </c>
      <c r="AR6" s="125"/>
      <c r="AT6" s="115">
        <v>2019</v>
      </c>
      <c r="AU6" s="115" t="s">
        <v>3917</v>
      </c>
      <c r="AV6" s="115"/>
      <c r="AY6" s="115">
        <f t="shared" si="5"/>
        <v>41</v>
      </c>
      <c r="AZ6" s="115">
        <v>22</v>
      </c>
      <c r="BA6" s="115">
        <v>19</v>
      </c>
      <c r="BC6" s="115">
        <v>2020</v>
      </c>
      <c r="BD6" s="115" t="s">
        <v>3918</v>
      </c>
      <c r="BE6" s="115"/>
      <c r="BH6" s="115">
        <f t="shared" si="6"/>
        <v>140</v>
      </c>
      <c r="BI6" s="115">
        <v>115</v>
      </c>
      <c r="BJ6" s="115">
        <v>25</v>
      </c>
    </row>
    <row r="7" spans="1:62">
      <c r="A7" s="115">
        <v>2014</v>
      </c>
      <c r="B7" s="115" t="s">
        <v>3919</v>
      </c>
      <c r="C7" s="115"/>
      <c r="F7" s="115">
        <f t="shared" si="0"/>
        <v>54</v>
      </c>
      <c r="G7" s="115">
        <v>42</v>
      </c>
      <c r="H7" s="115">
        <v>12</v>
      </c>
      <c r="J7" s="115">
        <v>2015</v>
      </c>
      <c r="K7" s="115" t="s">
        <v>1173</v>
      </c>
      <c r="L7" s="115" t="s">
        <v>3920</v>
      </c>
      <c r="O7" s="115">
        <f t="shared" si="1"/>
        <v>30</v>
      </c>
      <c r="P7" s="115">
        <v>30</v>
      </c>
      <c r="Q7" s="115"/>
      <c r="S7" s="115">
        <v>2016</v>
      </c>
      <c r="T7" s="115" t="s">
        <v>2211</v>
      </c>
      <c r="U7" s="115"/>
      <c r="X7" s="115">
        <f t="shared" si="2"/>
        <v>595</v>
      </c>
      <c r="Y7" s="115">
        <v>228</v>
      </c>
      <c r="Z7" s="115">
        <v>367</v>
      </c>
      <c r="AB7" s="115">
        <v>2017</v>
      </c>
      <c r="AC7" s="115" t="s">
        <v>3921</v>
      </c>
      <c r="AD7" s="115"/>
      <c r="AG7" s="115">
        <f t="shared" si="3"/>
        <v>31</v>
      </c>
      <c r="AH7" s="115">
        <v>15</v>
      </c>
      <c r="AI7" s="115">
        <v>16</v>
      </c>
      <c r="AK7" s="125">
        <v>2018</v>
      </c>
      <c r="AL7" s="125" t="s">
        <v>3922</v>
      </c>
      <c r="AM7" s="125" t="s">
        <v>348</v>
      </c>
      <c r="AP7" s="125">
        <f t="shared" si="4"/>
        <v>78</v>
      </c>
      <c r="AQ7" s="125">
        <v>78</v>
      </c>
      <c r="AR7" s="125"/>
      <c r="AT7" s="115">
        <v>2019</v>
      </c>
      <c r="AU7" s="115" t="s">
        <v>357</v>
      </c>
      <c r="AV7" s="115"/>
      <c r="AY7" s="115">
        <f t="shared" si="5"/>
        <v>173</v>
      </c>
      <c r="AZ7" s="115">
        <v>109</v>
      </c>
      <c r="BA7" s="115">
        <v>64</v>
      </c>
      <c r="BC7" s="115">
        <v>2020</v>
      </c>
      <c r="BD7" s="115" t="s">
        <v>3923</v>
      </c>
      <c r="BE7" s="115"/>
      <c r="BH7" s="115">
        <f t="shared" si="6"/>
        <v>654</v>
      </c>
      <c r="BI7" s="115">
        <v>499</v>
      </c>
      <c r="BJ7" s="115">
        <v>155</v>
      </c>
    </row>
    <row r="8" spans="1:62">
      <c r="A8" s="115">
        <v>2014</v>
      </c>
      <c r="B8" s="115" t="s">
        <v>3924</v>
      </c>
      <c r="C8" s="115"/>
      <c r="F8" s="115">
        <f t="shared" si="0"/>
        <v>27</v>
      </c>
      <c r="G8" s="115">
        <v>22</v>
      </c>
      <c r="H8" s="115">
        <v>5</v>
      </c>
      <c r="J8" s="115">
        <v>2015</v>
      </c>
      <c r="K8" s="115" t="s">
        <v>3925</v>
      </c>
      <c r="L8" s="115"/>
      <c r="O8" s="115">
        <f t="shared" si="1"/>
        <v>190</v>
      </c>
      <c r="P8" s="115">
        <v>70</v>
      </c>
      <c r="Q8" s="115">
        <v>120</v>
      </c>
      <c r="S8" s="115">
        <v>2016</v>
      </c>
      <c r="T8" s="115" t="s">
        <v>3264</v>
      </c>
      <c r="U8" s="115"/>
      <c r="X8" s="115">
        <f t="shared" si="2"/>
        <v>47</v>
      </c>
      <c r="Y8" s="115">
        <v>36</v>
      </c>
      <c r="Z8" s="115">
        <v>11</v>
      </c>
      <c r="AB8" s="115">
        <v>2017</v>
      </c>
      <c r="AC8" s="115" t="s">
        <v>3926</v>
      </c>
      <c r="AD8" s="115"/>
      <c r="AG8" s="115">
        <f t="shared" si="3"/>
        <v>32</v>
      </c>
      <c r="AH8" s="115">
        <v>15</v>
      </c>
      <c r="AI8" s="115">
        <v>17</v>
      </c>
      <c r="AK8" s="125">
        <v>2018</v>
      </c>
      <c r="AL8" s="125" t="s">
        <v>3927</v>
      </c>
      <c r="AM8" s="125"/>
      <c r="AP8" s="125">
        <f t="shared" si="4"/>
        <v>26</v>
      </c>
      <c r="AQ8" s="125">
        <v>21</v>
      </c>
      <c r="AR8" s="125">
        <v>5</v>
      </c>
      <c r="AT8" s="115">
        <v>2019</v>
      </c>
      <c r="AU8" s="115" t="s">
        <v>3928</v>
      </c>
      <c r="AV8" s="115"/>
      <c r="AY8" s="115">
        <f t="shared" si="5"/>
        <v>371</v>
      </c>
      <c r="AZ8" s="115">
        <v>230</v>
      </c>
      <c r="BA8" s="115">
        <v>141</v>
      </c>
      <c r="BC8" s="115">
        <v>2020</v>
      </c>
      <c r="BD8" s="115" t="s">
        <v>3929</v>
      </c>
      <c r="BE8" s="115"/>
      <c r="BH8" s="115">
        <f t="shared" si="6"/>
        <v>7155</v>
      </c>
      <c r="BI8" s="115">
        <v>4168</v>
      </c>
      <c r="BJ8" s="115">
        <v>2987</v>
      </c>
    </row>
    <row r="9" spans="1:62">
      <c r="A9" s="115">
        <v>2014</v>
      </c>
      <c r="B9" s="115" t="s">
        <v>1028</v>
      </c>
      <c r="C9" s="115"/>
      <c r="F9" s="115">
        <f t="shared" si="0"/>
        <v>1127</v>
      </c>
      <c r="G9" s="115">
        <v>584</v>
      </c>
      <c r="H9" s="115">
        <v>543</v>
      </c>
      <c r="J9" s="115">
        <v>2015</v>
      </c>
      <c r="K9" s="115" t="s">
        <v>3930</v>
      </c>
      <c r="L9" s="115"/>
      <c r="O9" s="115">
        <f t="shared" si="1"/>
        <v>36</v>
      </c>
      <c r="P9" s="115">
        <v>19</v>
      </c>
      <c r="Q9" s="115">
        <v>17</v>
      </c>
      <c r="S9" s="115">
        <v>2016</v>
      </c>
      <c r="T9" s="115" t="s">
        <v>3931</v>
      </c>
      <c r="U9" s="115"/>
      <c r="X9" s="115">
        <f t="shared" si="2"/>
        <v>11</v>
      </c>
      <c r="Y9" s="115">
        <v>8</v>
      </c>
      <c r="Z9" s="115">
        <v>3</v>
      </c>
      <c r="AB9" s="115">
        <v>2017</v>
      </c>
      <c r="AC9" s="115" t="s">
        <v>3932</v>
      </c>
      <c r="AD9" s="115"/>
      <c r="AG9" s="115">
        <f t="shared" si="3"/>
        <v>25</v>
      </c>
      <c r="AH9" s="115">
        <v>7</v>
      </c>
      <c r="AI9" s="115">
        <v>18</v>
      </c>
      <c r="AK9" s="125">
        <v>2018</v>
      </c>
      <c r="AL9" s="125" t="s">
        <v>1304</v>
      </c>
      <c r="AM9" s="125"/>
      <c r="AP9" s="125">
        <f t="shared" si="4"/>
        <v>81</v>
      </c>
      <c r="AQ9" s="125">
        <v>30</v>
      </c>
      <c r="AR9" s="125">
        <v>51</v>
      </c>
      <c r="AT9" s="115">
        <v>2019</v>
      </c>
      <c r="AU9" s="115" t="s">
        <v>569</v>
      </c>
      <c r="AV9" s="115"/>
      <c r="AY9" s="115">
        <f t="shared" si="5"/>
        <v>27</v>
      </c>
      <c r="AZ9" s="115">
        <v>24</v>
      </c>
      <c r="BA9" s="115">
        <v>3</v>
      </c>
      <c r="BC9" s="115">
        <v>2020</v>
      </c>
      <c r="BD9" s="115" t="s">
        <v>3933</v>
      </c>
      <c r="BE9" s="115"/>
      <c r="BH9" s="115">
        <f t="shared" si="6"/>
        <v>293</v>
      </c>
      <c r="BI9" s="115">
        <v>151</v>
      </c>
      <c r="BJ9" s="115">
        <v>142</v>
      </c>
    </row>
    <row r="10" spans="1:62">
      <c r="A10" s="115">
        <v>2014</v>
      </c>
      <c r="B10" s="115" t="s">
        <v>1173</v>
      </c>
      <c r="C10" s="115"/>
      <c r="F10" s="115">
        <f t="shared" si="0"/>
        <v>34</v>
      </c>
      <c r="G10" s="115">
        <v>32</v>
      </c>
      <c r="H10" s="115">
        <v>2</v>
      </c>
      <c r="J10" s="115">
        <v>2015</v>
      </c>
      <c r="K10" s="115" t="s">
        <v>3934</v>
      </c>
      <c r="L10" s="115" t="s">
        <v>348</v>
      </c>
      <c r="O10" s="115">
        <f t="shared" si="1"/>
        <v>47</v>
      </c>
      <c r="P10" s="115">
        <v>47</v>
      </c>
      <c r="Q10" s="115"/>
      <c r="S10" s="115">
        <v>2016</v>
      </c>
      <c r="T10" s="115" t="s">
        <v>3935</v>
      </c>
      <c r="U10" s="115"/>
      <c r="X10" s="115">
        <f t="shared" si="2"/>
        <v>13358</v>
      </c>
      <c r="Y10" s="115">
        <v>8677</v>
      </c>
      <c r="Z10" s="115">
        <v>4681</v>
      </c>
      <c r="AB10" s="115">
        <v>2017</v>
      </c>
      <c r="AC10" s="115" t="s">
        <v>3936</v>
      </c>
      <c r="AD10" s="115"/>
      <c r="AG10" s="115">
        <f t="shared" si="3"/>
        <v>45</v>
      </c>
      <c r="AH10" s="115">
        <v>22</v>
      </c>
      <c r="AI10" s="115">
        <v>23</v>
      </c>
      <c r="AK10" s="125">
        <v>2018</v>
      </c>
      <c r="AL10" s="125" t="s">
        <v>3937</v>
      </c>
      <c r="AM10" s="125"/>
      <c r="AP10" s="125">
        <f t="shared" si="4"/>
        <v>41</v>
      </c>
      <c r="AQ10" s="125">
        <v>8</v>
      </c>
      <c r="AR10" s="125">
        <v>33</v>
      </c>
      <c r="AT10" s="115">
        <v>2019</v>
      </c>
      <c r="AU10" s="115" t="s">
        <v>3856</v>
      </c>
      <c r="AV10" s="115"/>
      <c r="AY10" s="115">
        <f t="shared" si="5"/>
        <v>1809</v>
      </c>
      <c r="AZ10" s="115">
        <v>1249</v>
      </c>
      <c r="BA10" s="115">
        <v>560</v>
      </c>
      <c r="BC10" s="115">
        <v>2020</v>
      </c>
      <c r="BD10" s="115" t="s">
        <v>3938</v>
      </c>
      <c r="BE10" s="115"/>
      <c r="BH10" s="115">
        <f t="shared" si="6"/>
        <v>452</v>
      </c>
      <c r="BI10" s="115">
        <v>452</v>
      </c>
      <c r="BJ10" s="115"/>
    </row>
    <row r="11" spans="1:62">
      <c r="A11" s="115">
        <v>2014</v>
      </c>
      <c r="B11" s="115" t="s">
        <v>2513</v>
      </c>
      <c r="C11" s="115"/>
      <c r="F11" s="115">
        <f t="shared" si="0"/>
        <v>95</v>
      </c>
      <c r="G11" s="115">
        <v>39</v>
      </c>
      <c r="H11" s="115">
        <v>56</v>
      </c>
      <c r="J11" s="115">
        <v>2015</v>
      </c>
      <c r="K11" s="115" t="s">
        <v>3939</v>
      </c>
      <c r="L11" s="115"/>
      <c r="O11" s="115">
        <f t="shared" si="1"/>
        <v>36</v>
      </c>
      <c r="P11" s="115">
        <v>18</v>
      </c>
      <c r="Q11" s="115">
        <v>18</v>
      </c>
      <c r="S11" s="116">
        <v>2016</v>
      </c>
      <c r="T11" s="116" t="s">
        <v>3940</v>
      </c>
      <c r="U11" s="116" t="s">
        <v>69</v>
      </c>
      <c r="V11" s="116" t="s">
        <v>914</v>
      </c>
      <c r="X11" s="116">
        <f t="shared" si="2"/>
        <v>21</v>
      </c>
      <c r="Y11" s="116"/>
      <c r="Z11" s="116">
        <v>21</v>
      </c>
      <c r="AB11" s="116">
        <v>2017</v>
      </c>
      <c r="AC11" s="116" t="s">
        <v>3941</v>
      </c>
      <c r="AD11" s="116" t="s">
        <v>2588</v>
      </c>
      <c r="AE11" s="116" t="s">
        <v>914</v>
      </c>
      <c r="AG11" s="116">
        <f t="shared" si="3"/>
        <v>450</v>
      </c>
      <c r="AH11" s="116">
        <v>450</v>
      </c>
      <c r="AI11" s="116"/>
      <c r="AK11" s="125">
        <v>2018</v>
      </c>
      <c r="AL11" s="125" t="s">
        <v>3942</v>
      </c>
      <c r="AM11" s="125" t="s">
        <v>348</v>
      </c>
      <c r="AP11" s="125">
        <f t="shared" si="4"/>
        <v>216</v>
      </c>
      <c r="AQ11" s="125">
        <v>216</v>
      </c>
      <c r="AR11" s="125"/>
      <c r="AT11" s="115">
        <v>2019</v>
      </c>
      <c r="AU11" s="115" t="s">
        <v>3943</v>
      </c>
      <c r="AV11" s="115"/>
      <c r="AY11" s="115">
        <f t="shared" si="5"/>
        <v>98</v>
      </c>
      <c r="AZ11" s="115">
        <v>21</v>
      </c>
      <c r="BA11" s="115">
        <v>77</v>
      </c>
      <c r="BC11" s="115">
        <v>2020</v>
      </c>
      <c r="BD11" s="115" t="s">
        <v>3944</v>
      </c>
      <c r="BE11" s="115"/>
      <c r="BH11" s="115">
        <f t="shared" si="6"/>
        <v>81</v>
      </c>
      <c r="BI11" s="115">
        <v>42</v>
      </c>
      <c r="BJ11" s="115">
        <v>39</v>
      </c>
    </row>
    <row r="12" spans="1:62">
      <c r="A12" s="115">
        <v>2014</v>
      </c>
      <c r="B12" s="115" t="s">
        <v>3945</v>
      </c>
      <c r="C12" s="115"/>
      <c r="F12" s="115">
        <f t="shared" si="0"/>
        <v>75</v>
      </c>
      <c r="G12" s="115">
        <v>46</v>
      </c>
      <c r="H12" s="115">
        <v>29</v>
      </c>
      <c r="J12" s="115">
        <v>2015</v>
      </c>
      <c r="K12" s="115" t="s">
        <v>3946</v>
      </c>
      <c r="L12" s="115" t="s">
        <v>3893</v>
      </c>
      <c r="O12" s="115">
        <f t="shared" si="1"/>
        <v>10</v>
      </c>
      <c r="P12" s="115"/>
      <c r="Q12" s="115">
        <v>10</v>
      </c>
      <c r="S12" s="115">
        <v>2016</v>
      </c>
      <c r="T12" s="115" t="s">
        <v>3947</v>
      </c>
      <c r="U12" s="115"/>
      <c r="X12" s="115">
        <f t="shared" si="2"/>
        <v>15</v>
      </c>
      <c r="Y12" s="115">
        <v>8</v>
      </c>
      <c r="Z12" s="115">
        <v>7</v>
      </c>
      <c r="AB12" s="115">
        <v>2017</v>
      </c>
      <c r="AC12" s="115" t="s">
        <v>3948</v>
      </c>
      <c r="AD12" s="115"/>
      <c r="AG12" s="115">
        <f t="shared" si="3"/>
        <v>51</v>
      </c>
      <c r="AH12" s="115">
        <v>22</v>
      </c>
      <c r="AI12" s="115">
        <v>29</v>
      </c>
      <c r="AK12" s="125">
        <v>2018</v>
      </c>
      <c r="AL12" s="125" t="s">
        <v>3949</v>
      </c>
      <c r="AM12" s="125"/>
      <c r="AP12" s="125">
        <f t="shared" si="4"/>
        <v>66</v>
      </c>
      <c r="AQ12" s="125">
        <v>45</v>
      </c>
      <c r="AR12" s="125">
        <v>21</v>
      </c>
      <c r="AT12" s="115">
        <v>2019</v>
      </c>
      <c r="AU12" s="115" t="s">
        <v>3950</v>
      </c>
      <c r="AV12" s="115" t="s">
        <v>3951</v>
      </c>
      <c r="AY12" s="115">
        <f t="shared" si="5"/>
        <v>36</v>
      </c>
      <c r="AZ12" s="115"/>
      <c r="BA12" s="115">
        <v>36</v>
      </c>
      <c r="BC12" s="115">
        <v>2020</v>
      </c>
      <c r="BD12" s="115" t="s">
        <v>3952</v>
      </c>
      <c r="BE12" s="115"/>
      <c r="BH12" s="115">
        <f t="shared" si="6"/>
        <v>98</v>
      </c>
      <c r="BI12" s="115">
        <v>58</v>
      </c>
      <c r="BJ12" s="115">
        <v>40</v>
      </c>
    </row>
    <row r="13" spans="1:62">
      <c r="A13" s="115">
        <v>2014</v>
      </c>
      <c r="B13" s="115" t="s">
        <v>3953</v>
      </c>
      <c r="C13" s="115"/>
      <c r="F13" s="115">
        <f t="shared" si="0"/>
        <v>40</v>
      </c>
      <c r="G13" s="115">
        <v>22</v>
      </c>
      <c r="H13" s="115">
        <v>18</v>
      </c>
      <c r="J13" s="115">
        <v>2015</v>
      </c>
      <c r="K13" s="115" t="s">
        <v>2513</v>
      </c>
      <c r="L13" s="115"/>
      <c r="O13" s="115">
        <f t="shared" si="1"/>
        <v>105</v>
      </c>
      <c r="P13" s="115">
        <v>86</v>
      </c>
      <c r="Q13" s="115">
        <v>19</v>
      </c>
      <c r="S13" s="115">
        <v>2016</v>
      </c>
      <c r="T13" s="115" t="s">
        <v>3954</v>
      </c>
      <c r="U13" s="115"/>
      <c r="X13" s="115">
        <f t="shared" si="2"/>
        <v>74</v>
      </c>
      <c r="Y13" s="115">
        <v>34</v>
      </c>
      <c r="Z13" s="115">
        <v>40</v>
      </c>
      <c r="AB13" s="115">
        <v>2017</v>
      </c>
      <c r="AC13" s="115" t="s">
        <v>1603</v>
      </c>
      <c r="AD13" s="115"/>
      <c r="AG13" s="115">
        <f t="shared" si="3"/>
        <v>320</v>
      </c>
      <c r="AH13" s="115">
        <v>298</v>
      </c>
      <c r="AI13" s="115">
        <v>22</v>
      </c>
      <c r="AK13" s="125">
        <v>2018</v>
      </c>
      <c r="AL13" s="125" t="s">
        <v>3955</v>
      </c>
      <c r="AM13" s="125"/>
      <c r="AP13" s="125">
        <f t="shared" si="4"/>
        <v>538</v>
      </c>
      <c r="AQ13" s="125">
        <v>257</v>
      </c>
      <c r="AR13" s="125">
        <v>281</v>
      </c>
      <c r="AT13" s="115">
        <v>2019</v>
      </c>
      <c r="AU13" s="115" t="s">
        <v>3889</v>
      </c>
      <c r="AV13" s="115"/>
      <c r="AY13" s="115">
        <f t="shared" si="5"/>
        <v>624</v>
      </c>
      <c r="AZ13" s="115">
        <v>217</v>
      </c>
      <c r="BA13" s="115">
        <v>407</v>
      </c>
      <c r="BC13" s="115">
        <v>2020</v>
      </c>
      <c r="BD13" s="115" t="s">
        <v>878</v>
      </c>
      <c r="BE13" s="115"/>
      <c r="BH13" s="115">
        <f t="shared" si="6"/>
        <v>47</v>
      </c>
      <c r="BI13" s="115">
        <v>5</v>
      </c>
      <c r="BJ13" s="115">
        <v>42</v>
      </c>
    </row>
    <row r="14" spans="1:62">
      <c r="A14" s="115">
        <v>2014</v>
      </c>
      <c r="B14" s="115" t="s">
        <v>3956</v>
      </c>
      <c r="C14" s="115"/>
      <c r="F14" s="115">
        <f t="shared" si="0"/>
        <v>70</v>
      </c>
      <c r="G14" s="115">
        <v>45</v>
      </c>
      <c r="H14" s="115">
        <v>25</v>
      </c>
      <c r="J14" s="115">
        <v>2015</v>
      </c>
      <c r="K14" s="115" t="s">
        <v>3957</v>
      </c>
      <c r="L14" s="115"/>
      <c r="O14" s="115">
        <f t="shared" si="1"/>
        <v>154</v>
      </c>
      <c r="P14" s="115">
        <v>35</v>
      </c>
      <c r="Q14" s="115">
        <v>119</v>
      </c>
      <c r="S14" s="115">
        <v>2016</v>
      </c>
      <c r="T14" s="115" t="s">
        <v>976</v>
      </c>
      <c r="U14" s="115"/>
      <c r="X14" s="115">
        <f t="shared" si="2"/>
        <v>49</v>
      </c>
      <c r="Y14" s="115">
        <v>28</v>
      </c>
      <c r="Z14" s="115">
        <v>21</v>
      </c>
      <c r="AB14" s="115">
        <v>2017</v>
      </c>
      <c r="AC14" s="115" t="s">
        <v>1866</v>
      </c>
      <c r="AD14" s="115" t="s">
        <v>348</v>
      </c>
      <c r="AG14" s="115">
        <f t="shared" si="3"/>
        <v>112</v>
      </c>
      <c r="AH14" s="115">
        <v>112</v>
      </c>
      <c r="AI14" s="115"/>
      <c r="AK14" s="125">
        <v>2018</v>
      </c>
      <c r="AL14" s="125" t="s">
        <v>3958</v>
      </c>
      <c r="AM14" s="125"/>
      <c r="AP14" s="125">
        <f t="shared" si="4"/>
        <v>45</v>
      </c>
      <c r="AQ14" s="125">
        <v>15</v>
      </c>
      <c r="AR14" s="125">
        <v>30</v>
      </c>
      <c r="AT14" s="115">
        <v>2019</v>
      </c>
      <c r="AU14" s="115" t="s">
        <v>3959</v>
      </c>
      <c r="AV14" s="115"/>
      <c r="AY14" s="115">
        <f t="shared" si="5"/>
        <v>51</v>
      </c>
      <c r="AZ14" s="115">
        <v>46</v>
      </c>
      <c r="BA14" s="115">
        <v>5</v>
      </c>
      <c r="BC14" s="115">
        <v>2020</v>
      </c>
      <c r="BD14" s="115" t="s">
        <v>3960</v>
      </c>
      <c r="BE14" s="115"/>
      <c r="BH14" s="115">
        <f t="shared" si="6"/>
        <v>45</v>
      </c>
      <c r="BI14" s="115">
        <v>15</v>
      </c>
      <c r="BJ14" s="115">
        <v>30</v>
      </c>
    </row>
    <row r="15" spans="1:62">
      <c r="A15" s="115">
        <v>2014</v>
      </c>
      <c r="B15" s="115" t="s">
        <v>1173</v>
      </c>
      <c r="C15" s="115"/>
      <c r="F15" s="115">
        <f t="shared" si="0"/>
        <v>322</v>
      </c>
      <c r="G15" s="115">
        <v>263</v>
      </c>
      <c r="H15" s="115">
        <v>59</v>
      </c>
      <c r="J15" s="115">
        <v>2015</v>
      </c>
      <c r="K15" s="115" t="s">
        <v>2513</v>
      </c>
      <c r="L15" s="115"/>
      <c r="O15" s="115">
        <f t="shared" si="1"/>
        <v>33</v>
      </c>
      <c r="P15" s="115">
        <v>16</v>
      </c>
      <c r="Q15" s="115">
        <v>17</v>
      </c>
      <c r="S15" s="115">
        <v>2016</v>
      </c>
      <c r="T15" s="115" t="s">
        <v>3961</v>
      </c>
      <c r="U15" s="115" t="s">
        <v>3962</v>
      </c>
      <c r="X15" s="115">
        <f t="shared" si="2"/>
        <v>17</v>
      </c>
      <c r="Y15" s="115">
        <v>17</v>
      </c>
      <c r="Z15" s="115"/>
      <c r="AB15" s="115">
        <v>2017</v>
      </c>
      <c r="AC15" s="115" t="s">
        <v>3963</v>
      </c>
      <c r="AD15" s="115"/>
      <c r="AG15" s="115">
        <f t="shared" si="3"/>
        <v>104</v>
      </c>
      <c r="AH15" s="115">
        <v>77</v>
      </c>
      <c r="AI15" s="115">
        <v>27</v>
      </c>
      <c r="AK15" s="125">
        <v>2018</v>
      </c>
      <c r="AL15" s="125" t="s">
        <v>3964</v>
      </c>
      <c r="AM15" s="125" t="s">
        <v>3909</v>
      </c>
      <c r="AP15" s="125">
        <f t="shared" si="4"/>
        <v>40</v>
      </c>
      <c r="AQ15" s="125">
        <v>40</v>
      </c>
      <c r="AR15" s="125"/>
      <c r="AT15" s="115">
        <v>2019</v>
      </c>
      <c r="AU15" s="115" t="s">
        <v>3965</v>
      </c>
      <c r="AV15" s="115" t="s">
        <v>3966</v>
      </c>
      <c r="AY15" s="115">
        <f t="shared" si="5"/>
        <v>13</v>
      </c>
      <c r="AZ15" s="115">
        <v>13</v>
      </c>
      <c r="BA15" s="115"/>
      <c r="BC15" s="115">
        <v>2020</v>
      </c>
      <c r="BD15" s="115" t="s">
        <v>3921</v>
      </c>
      <c r="BE15" s="115"/>
      <c r="BH15" s="115">
        <f t="shared" si="6"/>
        <v>60</v>
      </c>
      <c r="BI15" s="115">
        <v>39</v>
      </c>
      <c r="BJ15" s="115">
        <v>21</v>
      </c>
    </row>
    <row r="16" spans="1:62">
      <c r="A16" s="115">
        <v>2014</v>
      </c>
      <c r="B16" s="115" t="s">
        <v>3967</v>
      </c>
      <c r="C16" s="115"/>
      <c r="F16" s="115">
        <f t="shared" si="0"/>
        <v>25</v>
      </c>
      <c r="G16" s="115">
        <v>13</v>
      </c>
      <c r="H16" s="115">
        <v>12</v>
      </c>
      <c r="J16" s="115">
        <v>2015</v>
      </c>
      <c r="K16" s="115" t="s">
        <v>3968</v>
      </c>
      <c r="L16" s="115"/>
      <c r="O16" s="115">
        <f t="shared" si="1"/>
        <v>121</v>
      </c>
      <c r="P16" s="115">
        <v>106</v>
      </c>
      <c r="Q16" s="115">
        <v>15</v>
      </c>
      <c r="S16" s="115">
        <v>2016</v>
      </c>
      <c r="T16" s="115" t="s">
        <v>3969</v>
      </c>
      <c r="U16" s="115"/>
      <c r="X16" s="115">
        <f t="shared" si="2"/>
        <v>12</v>
      </c>
      <c r="Y16" s="115">
        <v>8</v>
      </c>
      <c r="Z16" s="115">
        <v>4</v>
      </c>
      <c r="AB16" s="115">
        <v>2017</v>
      </c>
      <c r="AC16" s="115" t="s">
        <v>3970</v>
      </c>
      <c r="AD16" s="115" t="s">
        <v>3971</v>
      </c>
      <c r="AG16" s="115">
        <f t="shared" si="3"/>
        <v>6</v>
      </c>
      <c r="AH16" s="115">
        <v>6</v>
      </c>
      <c r="AI16" s="115"/>
      <c r="AK16" s="125">
        <v>2018</v>
      </c>
      <c r="AL16" s="125" t="s">
        <v>3204</v>
      </c>
      <c r="AM16" s="125"/>
      <c r="AP16" s="125">
        <f t="shared" si="4"/>
        <v>10</v>
      </c>
      <c r="AQ16" s="125">
        <v>8</v>
      </c>
      <c r="AR16" s="125">
        <v>2</v>
      </c>
      <c r="AT16" s="115">
        <v>2019</v>
      </c>
      <c r="AU16" s="115" t="s">
        <v>3908</v>
      </c>
      <c r="AV16" s="115"/>
      <c r="AY16" s="115">
        <f t="shared" si="5"/>
        <v>40</v>
      </c>
      <c r="AZ16" s="115">
        <v>20</v>
      </c>
      <c r="BA16" s="115">
        <v>20</v>
      </c>
      <c r="BC16" s="115">
        <v>2020</v>
      </c>
      <c r="BD16" s="115" t="s">
        <v>347</v>
      </c>
      <c r="BE16" s="115"/>
      <c r="BH16" s="115">
        <f t="shared" si="6"/>
        <v>156</v>
      </c>
      <c r="BI16" s="115">
        <v>120</v>
      </c>
      <c r="BJ16" s="115">
        <v>36</v>
      </c>
    </row>
    <row r="17" spans="1:62">
      <c r="A17" s="115">
        <v>2014</v>
      </c>
      <c r="B17" s="115" t="s">
        <v>3972</v>
      </c>
      <c r="C17" s="115"/>
      <c r="F17" s="115">
        <f t="shared" si="0"/>
        <v>45</v>
      </c>
      <c r="G17" s="115">
        <v>23</v>
      </c>
      <c r="H17" s="115">
        <v>22</v>
      </c>
      <c r="J17" s="115">
        <v>2015</v>
      </c>
      <c r="K17" s="115" t="s">
        <v>3973</v>
      </c>
      <c r="L17" s="115" t="s">
        <v>3974</v>
      </c>
      <c r="O17" s="115">
        <f t="shared" si="1"/>
        <v>40</v>
      </c>
      <c r="P17" s="115">
        <v>40</v>
      </c>
      <c r="Q17" s="115"/>
      <c r="S17" s="115">
        <v>2016</v>
      </c>
      <c r="T17" s="115" t="s">
        <v>2513</v>
      </c>
      <c r="U17" s="115"/>
      <c r="X17" s="115">
        <f t="shared" si="2"/>
        <v>92</v>
      </c>
      <c r="Y17" s="115">
        <v>31</v>
      </c>
      <c r="Z17" s="115">
        <v>61</v>
      </c>
      <c r="AB17" s="116">
        <v>2017</v>
      </c>
      <c r="AC17" s="116" t="s">
        <v>3975</v>
      </c>
      <c r="AD17" s="116" t="s">
        <v>2564</v>
      </c>
      <c r="AE17" s="116" t="s">
        <v>914</v>
      </c>
      <c r="AG17" s="116">
        <f t="shared" si="3"/>
        <v>114</v>
      </c>
      <c r="AH17" s="116"/>
      <c r="AI17" s="116">
        <v>114</v>
      </c>
      <c r="AK17" s="125">
        <v>2018</v>
      </c>
      <c r="AL17" s="125" t="s">
        <v>1304</v>
      </c>
      <c r="AM17" s="125"/>
      <c r="AP17" s="125">
        <f t="shared" si="4"/>
        <v>46</v>
      </c>
      <c r="AQ17" s="125">
        <v>27</v>
      </c>
      <c r="AR17" s="125">
        <v>19</v>
      </c>
      <c r="AT17" s="115">
        <v>2019</v>
      </c>
      <c r="AU17" s="115" t="s">
        <v>1363</v>
      </c>
      <c r="AV17" s="115"/>
      <c r="AY17" s="115">
        <f t="shared" si="5"/>
        <v>603</v>
      </c>
      <c r="AZ17" s="115">
        <v>225</v>
      </c>
      <c r="BA17" s="115">
        <v>378</v>
      </c>
      <c r="BC17" s="115">
        <v>2020</v>
      </c>
      <c r="BD17" s="115" t="s">
        <v>3976</v>
      </c>
      <c r="BE17" s="115"/>
      <c r="BH17" s="115">
        <f t="shared" si="6"/>
        <v>190</v>
      </c>
      <c r="BI17" s="115">
        <v>68</v>
      </c>
      <c r="BJ17" s="115">
        <v>122</v>
      </c>
    </row>
    <row r="18" spans="1:62">
      <c r="A18" s="116">
        <v>2014</v>
      </c>
      <c r="B18" s="116" t="s">
        <v>3977</v>
      </c>
      <c r="C18" s="116" t="s">
        <v>2588</v>
      </c>
      <c r="D18" s="116" t="s">
        <v>914</v>
      </c>
      <c r="E18" s="116"/>
      <c r="F18" s="116">
        <f t="shared" si="0"/>
        <v>12</v>
      </c>
      <c r="G18" s="116">
        <v>12</v>
      </c>
      <c r="H18" s="116"/>
      <c r="J18" s="115">
        <v>2015</v>
      </c>
      <c r="K18" s="115" t="s">
        <v>3978</v>
      </c>
      <c r="L18" s="115"/>
      <c r="M18" s="116"/>
      <c r="N18" s="116"/>
      <c r="O18" s="115">
        <f t="shared" si="1"/>
        <v>112</v>
      </c>
      <c r="P18" s="115">
        <v>76</v>
      </c>
      <c r="Q18" s="115">
        <v>36</v>
      </c>
      <c r="S18" s="115">
        <v>2016</v>
      </c>
      <c r="T18" s="115" t="s">
        <v>3979</v>
      </c>
      <c r="U18" s="115"/>
      <c r="V18" s="116"/>
      <c r="W18" s="116"/>
      <c r="X18" s="115">
        <f t="shared" si="2"/>
        <v>83</v>
      </c>
      <c r="Y18" s="115">
        <v>49</v>
      </c>
      <c r="Z18" s="115">
        <v>34</v>
      </c>
      <c r="AB18" s="116">
        <v>2017</v>
      </c>
      <c r="AC18" s="116" t="s">
        <v>215</v>
      </c>
      <c r="AD18" s="116" t="s">
        <v>3980</v>
      </c>
      <c r="AE18" s="116" t="s">
        <v>914</v>
      </c>
      <c r="AF18" s="116"/>
      <c r="AG18" s="116">
        <f t="shared" si="3"/>
        <v>51</v>
      </c>
      <c r="AH18" s="116"/>
      <c r="AI18" s="116">
        <v>51</v>
      </c>
      <c r="AK18" s="125">
        <v>2018</v>
      </c>
      <c r="AL18" s="125" t="s">
        <v>3981</v>
      </c>
      <c r="AM18" s="125"/>
      <c r="AN18" s="116"/>
      <c r="AO18" s="116"/>
      <c r="AP18" s="125">
        <f t="shared" si="4"/>
        <v>115</v>
      </c>
      <c r="AQ18" s="125">
        <v>58</v>
      </c>
      <c r="AR18" s="125">
        <v>57</v>
      </c>
      <c r="AT18" s="115">
        <v>2019</v>
      </c>
      <c r="AU18" s="115" t="s">
        <v>3982</v>
      </c>
      <c r="AV18" s="115"/>
      <c r="AW18" s="116"/>
      <c r="AX18" s="116"/>
      <c r="AY18" s="115">
        <f t="shared" si="5"/>
        <v>323</v>
      </c>
      <c r="AZ18" s="115">
        <v>174</v>
      </c>
      <c r="BA18" s="115">
        <v>149</v>
      </c>
      <c r="BC18" s="115">
        <v>2020</v>
      </c>
      <c r="BD18" s="115" t="s">
        <v>3983</v>
      </c>
      <c r="BE18" s="115"/>
      <c r="BF18" s="116"/>
      <c r="BG18" s="116"/>
      <c r="BH18" s="115">
        <f t="shared" si="6"/>
        <v>226</v>
      </c>
      <c r="BI18" s="115">
        <v>88</v>
      </c>
      <c r="BJ18" s="115">
        <v>138</v>
      </c>
    </row>
    <row r="19" spans="1:62">
      <c r="A19" s="115">
        <v>2014</v>
      </c>
      <c r="B19" s="115" t="s">
        <v>3984</v>
      </c>
      <c r="C19" s="115"/>
      <c r="F19" s="115">
        <f t="shared" si="0"/>
        <v>215</v>
      </c>
      <c r="G19" s="115">
        <v>165</v>
      </c>
      <c r="H19" s="115">
        <v>50</v>
      </c>
      <c r="J19" s="115">
        <v>2015</v>
      </c>
      <c r="K19" s="115" t="s">
        <v>1568</v>
      </c>
      <c r="L19" s="115" t="s">
        <v>3985</v>
      </c>
      <c r="O19" s="115">
        <f t="shared" si="1"/>
        <v>99</v>
      </c>
      <c r="P19" s="115">
        <v>99</v>
      </c>
      <c r="Q19" s="115"/>
      <c r="S19" s="116">
        <v>2016</v>
      </c>
      <c r="T19" s="116" t="s">
        <v>3986</v>
      </c>
      <c r="U19" s="116" t="s">
        <v>3987</v>
      </c>
      <c r="V19" s="116" t="s">
        <v>914</v>
      </c>
      <c r="X19" s="116">
        <f t="shared" si="2"/>
        <v>2476</v>
      </c>
      <c r="Y19" s="116">
        <v>2476</v>
      </c>
      <c r="Z19" s="116"/>
      <c r="AB19" s="116">
        <v>2017</v>
      </c>
      <c r="AC19" s="116" t="s">
        <v>2391</v>
      </c>
      <c r="AD19" s="116" t="s">
        <v>3988</v>
      </c>
      <c r="AE19" s="116" t="s">
        <v>914</v>
      </c>
      <c r="AG19" s="116">
        <f t="shared" si="3"/>
        <v>323</v>
      </c>
      <c r="AH19" s="116"/>
      <c r="AI19" s="116">
        <v>323</v>
      </c>
      <c r="AK19" s="125">
        <v>2018</v>
      </c>
      <c r="AL19" s="125" t="s">
        <v>1721</v>
      </c>
      <c r="AM19" s="125"/>
      <c r="AP19" s="125">
        <f t="shared" si="4"/>
        <v>45</v>
      </c>
      <c r="AQ19" s="125">
        <v>27</v>
      </c>
      <c r="AR19" s="125">
        <v>18</v>
      </c>
      <c r="AT19" s="115">
        <v>2019</v>
      </c>
      <c r="AU19" s="115" t="s">
        <v>420</v>
      </c>
      <c r="AV19" s="115" t="s">
        <v>1770</v>
      </c>
      <c r="AY19" s="115">
        <f t="shared" si="5"/>
        <v>109</v>
      </c>
      <c r="AZ19" s="115">
        <v>109</v>
      </c>
      <c r="BA19" s="115"/>
      <c r="BC19" s="115">
        <v>2020</v>
      </c>
      <c r="BD19" s="115" t="s">
        <v>3989</v>
      </c>
      <c r="BE19" s="115"/>
      <c r="BH19" s="115">
        <f t="shared" si="6"/>
        <v>1398</v>
      </c>
      <c r="BI19" s="115">
        <v>529</v>
      </c>
      <c r="BJ19" s="115">
        <v>869</v>
      </c>
    </row>
    <row r="20" spans="1:62">
      <c r="A20" s="115">
        <v>2014</v>
      </c>
      <c r="B20" s="115" t="s">
        <v>3990</v>
      </c>
      <c r="C20" s="115"/>
      <c r="F20" s="115">
        <f t="shared" si="0"/>
        <v>15</v>
      </c>
      <c r="G20" s="115">
        <v>9</v>
      </c>
      <c r="H20" s="115">
        <v>6</v>
      </c>
      <c r="J20" s="115">
        <v>2015</v>
      </c>
      <c r="K20" s="115" t="s">
        <v>3991</v>
      </c>
      <c r="L20" s="115"/>
      <c r="O20" s="115">
        <f t="shared" si="1"/>
        <v>77</v>
      </c>
      <c r="P20" s="115">
        <v>48</v>
      </c>
      <c r="Q20" s="115">
        <v>29</v>
      </c>
      <c r="S20" s="115">
        <v>2016</v>
      </c>
      <c r="T20" s="115" t="s">
        <v>3582</v>
      </c>
      <c r="U20" s="115"/>
      <c r="X20" s="115">
        <f t="shared" si="2"/>
        <v>1020</v>
      </c>
      <c r="Y20" s="115">
        <v>671</v>
      </c>
      <c r="Z20" s="115">
        <v>349</v>
      </c>
      <c r="AB20" s="116">
        <v>2017</v>
      </c>
      <c r="AC20" s="116" t="s">
        <v>3992</v>
      </c>
      <c r="AD20" s="116" t="s">
        <v>3993</v>
      </c>
      <c r="AE20" s="116" t="s">
        <v>914</v>
      </c>
      <c r="AG20" s="116">
        <f t="shared" si="3"/>
        <v>1990</v>
      </c>
      <c r="AH20" s="116"/>
      <c r="AI20" s="116">
        <v>1990</v>
      </c>
      <c r="AK20" s="125">
        <v>2018</v>
      </c>
      <c r="AL20" s="125" t="s">
        <v>3994</v>
      </c>
      <c r="AM20" s="125" t="s">
        <v>3909</v>
      </c>
      <c r="AP20" s="125">
        <f t="shared" si="4"/>
        <v>287</v>
      </c>
      <c r="AQ20" s="125">
        <v>287</v>
      </c>
      <c r="AR20" s="125"/>
      <c r="AT20" s="115">
        <v>2019</v>
      </c>
      <c r="AU20" s="115" t="s">
        <v>3995</v>
      </c>
      <c r="AV20" s="115"/>
      <c r="AY20" s="115">
        <f t="shared" si="5"/>
        <v>58</v>
      </c>
      <c r="AZ20" s="115">
        <v>24</v>
      </c>
      <c r="BA20" s="115">
        <v>34</v>
      </c>
      <c r="BC20" s="115">
        <v>2020</v>
      </c>
      <c r="BD20" s="115" t="s">
        <v>3996</v>
      </c>
      <c r="BE20" s="115"/>
      <c r="BH20" s="115">
        <f t="shared" si="6"/>
        <v>48</v>
      </c>
      <c r="BI20" s="115">
        <v>2</v>
      </c>
      <c r="BJ20" s="115">
        <v>46</v>
      </c>
    </row>
    <row r="21" spans="1:62">
      <c r="A21" s="115">
        <v>2014</v>
      </c>
      <c r="B21" s="115" t="s">
        <v>976</v>
      </c>
      <c r="C21" s="115"/>
      <c r="F21" s="115">
        <f>SUM(G21:H21)</f>
        <v>53</v>
      </c>
      <c r="G21" s="115">
        <v>42</v>
      </c>
      <c r="H21" s="115">
        <v>11</v>
      </c>
      <c r="J21" s="115">
        <v>2015</v>
      </c>
      <c r="K21" s="115" t="s">
        <v>2357</v>
      </c>
      <c r="L21" s="115"/>
      <c r="O21" s="115">
        <f t="shared" si="1"/>
        <v>73</v>
      </c>
      <c r="P21" s="115">
        <v>45</v>
      </c>
      <c r="Q21" s="115">
        <v>28</v>
      </c>
      <c r="S21" s="115">
        <v>2016</v>
      </c>
      <c r="T21" s="115" t="s">
        <v>3997</v>
      </c>
      <c r="U21" s="115"/>
      <c r="X21" s="115">
        <f t="shared" si="2"/>
        <v>6038</v>
      </c>
      <c r="Y21" s="115">
        <v>5800</v>
      </c>
      <c r="Z21" s="115">
        <v>238</v>
      </c>
      <c r="AB21" s="115">
        <v>2017</v>
      </c>
      <c r="AC21" s="115" t="s">
        <v>3998</v>
      </c>
      <c r="AD21" s="115" t="s">
        <v>348</v>
      </c>
      <c r="AG21" s="115">
        <f t="shared" si="3"/>
        <v>223</v>
      </c>
      <c r="AH21" s="115">
        <v>223</v>
      </c>
      <c r="AI21" s="115"/>
      <c r="AK21" s="125">
        <v>2018</v>
      </c>
      <c r="AL21" s="125" t="s">
        <v>3999</v>
      </c>
      <c r="AM21" s="125"/>
      <c r="AP21" s="125">
        <f t="shared" si="4"/>
        <v>29</v>
      </c>
      <c r="AQ21" s="125">
        <v>20</v>
      </c>
      <c r="AR21" s="125">
        <v>9</v>
      </c>
      <c r="AT21" s="115">
        <v>2019</v>
      </c>
      <c r="AU21" s="115" t="s">
        <v>3592</v>
      </c>
      <c r="AV21" s="115"/>
      <c r="AY21" s="115">
        <f t="shared" si="5"/>
        <v>91</v>
      </c>
      <c r="AZ21" s="115">
        <v>79</v>
      </c>
      <c r="BA21" s="115">
        <v>12</v>
      </c>
      <c r="BC21" s="115">
        <v>2020</v>
      </c>
      <c r="BD21" s="115" t="s">
        <v>4000</v>
      </c>
      <c r="BE21" s="115"/>
      <c r="BH21" s="115">
        <f t="shared" si="6"/>
        <v>420</v>
      </c>
      <c r="BI21" s="115">
        <v>210</v>
      </c>
      <c r="BJ21" s="115">
        <v>210</v>
      </c>
    </row>
    <row r="22" spans="1:62">
      <c r="A22" s="115">
        <v>2014</v>
      </c>
      <c r="B22" s="115" t="s">
        <v>4001</v>
      </c>
      <c r="C22" s="115"/>
      <c r="F22" s="115">
        <f>SUM(G22:H22)</f>
        <v>193</v>
      </c>
      <c r="G22" s="115">
        <v>151</v>
      </c>
      <c r="H22" s="115">
        <v>42</v>
      </c>
      <c r="J22" s="115">
        <v>2015</v>
      </c>
      <c r="K22" s="115" t="s">
        <v>4002</v>
      </c>
      <c r="L22" s="115"/>
      <c r="O22" s="115">
        <f t="shared" si="1"/>
        <v>105</v>
      </c>
      <c r="P22" s="115">
        <v>57</v>
      </c>
      <c r="Q22" s="115">
        <v>48</v>
      </c>
      <c r="S22" s="115">
        <v>2016</v>
      </c>
      <c r="T22" s="115" t="s">
        <v>4003</v>
      </c>
      <c r="U22" s="115"/>
      <c r="X22" s="115">
        <f t="shared" si="2"/>
        <v>351</v>
      </c>
      <c r="Y22" s="115"/>
      <c r="Z22" s="115">
        <v>351</v>
      </c>
      <c r="AB22" s="115">
        <v>2017</v>
      </c>
      <c r="AC22" s="115" t="s">
        <v>4004</v>
      </c>
      <c r="AD22" s="115"/>
      <c r="AG22" s="115">
        <f t="shared" si="3"/>
        <v>45</v>
      </c>
      <c r="AH22" s="115">
        <v>26</v>
      </c>
      <c r="AI22" s="115">
        <v>19</v>
      </c>
      <c r="AK22" s="125">
        <v>2018</v>
      </c>
      <c r="AL22" s="125" t="s">
        <v>4005</v>
      </c>
      <c r="AM22" s="125" t="s">
        <v>78</v>
      </c>
      <c r="AP22" s="125">
        <f t="shared" si="4"/>
        <v>24</v>
      </c>
      <c r="AQ22" s="125">
        <v>24</v>
      </c>
      <c r="AR22" s="125"/>
      <c r="AT22" s="115">
        <v>2019</v>
      </c>
      <c r="AU22" s="115" t="s">
        <v>4006</v>
      </c>
      <c r="AV22" s="115"/>
      <c r="AY22" s="115">
        <f t="shared" si="5"/>
        <v>44</v>
      </c>
      <c r="AZ22" s="115">
        <v>16</v>
      </c>
      <c r="BA22" s="115">
        <v>28</v>
      </c>
      <c r="BC22" s="115">
        <v>2020</v>
      </c>
      <c r="BD22" s="115" t="s">
        <v>171</v>
      </c>
      <c r="BE22" s="115"/>
      <c r="BH22" s="115">
        <f t="shared" si="6"/>
        <v>51</v>
      </c>
      <c r="BI22" s="115">
        <v>26</v>
      </c>
      <c r="BJ22" s="115">
        <v>25</v>
      </c>
    </row>
    <row r="23" spans="1:62">
      <c r="A23" s="115">
        <v>2014</v>
      </c>
      <c r="B23" s="115" t="s">
        <v>4007</v>
      </c>
      <c r="C23" s="115"/>
      <c r="F23" s="115">
        <f t="shared" ref="F23:F86" si="7">SUM(G23:H23)</f>
        <v>20</v>
      </c>
      <c r="G23" s="115">
        <v>10</v>
      </c>
      <c r="H23" s="115">
        <v>10</v>
      </c>
      <c r="J23" s="115">
        <v>2015</v>
      </c>
      <c r="K23" s="115" t="s">
        <v>4008</v>
      </c>
      <c r="L23" s="115"/>
      <c r="O23" s="115">
        <f t="shared" si="1"/>
        <v>124</v>
      </c>
      <c r="P23" s="115">
        <v>56</v>
      </c>
      <c r="Q23" s="115">
        <v>68</v>
      </c>
      <c r="S23" s="115">
        <v>2016</v>
      </c>
      <c r="T23" s="115" t="s">
        <v>4009</v>
      </c>
      <c r="U23" s="115"/>
      <c r="X23" s="115">
        <f t="shared" si="2"/>
        <v>477</v>
      </c>
      <c r="Y23" s="115">
        <v>239</v>
      </c>
      <c r="Z23" s="115">
        <v>238</v>
      </c>
      <c r="AB23" s="115">
        <v>2017</v>
      </c>
      <c r="AC23" s="115" t="s">
        <v>3972</v>
      </c>
      <c r="AD23" s="115" t="s">
        <v>1243</v>
      </c>
      <c r="AG23" s="115">
        <f t="shared" si="3"/>
        <v>385</v>
      </c>
      <c r="AH23" s="115">
        <v>385</v>
      </c>
      <c r="AI23" s="115"/>
      <c r="AK23" s="125">
        <v>2018</v>
      </c>
      <c r="AL23" s="125" t="s">
        <v>4010</v>
      </c>
      <c r="AM23" s="125"/>
      <c r="AP23" s="125">
        <f t="shared" si="4"/>
        <v>303</v>
      </c>
      <c r="AQ23" s="125">
        <v>101</v>
      </c>
      <c r="AR23" s="125">
        <v>202</v>
      </c>
      <c r="AT23" s="115">
        <v>2019</v>
      </c>
      <c r="AU23" s="115" t="s">
        <v>4011</v>
      </c>
      <c r="AV23" s="115"/>
      <c r="AY23" s="115">
        <f t="shared" si="5"/>
        <v>104</v>
      </c>
      <c r="AZ23" s="115">
        <v>80</v>
      </c>
      <c r="BA23" s="115">
        <v>24</v>
      </c>
      <c r="BC23" s="115">
        <v>2020</v>
      </c>
      <c r="BD23" s="115" t="s">
        <v>4012</v>
      </c>
      <c r="BE23" s="115"/>
      <c r="BH23" s="115">
        <f t="shared" si="6"/>
        <v>618</v>
      </c>
      <c r="BI23" s="115">
        <v>297</v>
      </c>
      <c r="BJ23" s="115">
        <v>321</v>
      </c>
    </row>
    <row r="24" spans="1:62">
      <c r="A24" s="115">
        <v>2014</v>
      </c>
      <c r="B24" s="115" t="s">
        <v>4013</v>
      </c>
      <c r="C24" s="115"/>
      <c r="F24" s="115">
        <f t="shared" si="7"/>
        <v>39</v>
      </c>
      <c r="G24" s="115">
        <v>19</v>
      </c>
      <c r="H24" s="115">
        <v>20</v>
      </c>
      <c r="J24" s="115">
        <v>2015</v>
      </c>
      <c r="K24" s="115" t="s">
        <v>1974</v>
      </c>
      <c r="L24" s="115"/>
      <c r="O24" s="115">
        <f t="shared" si="1"/>
        <v>42</v>
      </c>
      <c r="P24" s="115">
        <v>24</v>
      </c>
      <c r="Q24" s="115">
        <v>18</v>
      </c>
      <c r="S24" s="115">
        <v>2016</v>
      </c>
      <c r="T24" s="115" t="s">
        <v>4014</v>
      </c>
      <c r="U24" s="115"/>
      <c r="X24" s="115">
        <f t="shared" si="2"/>
        <v>21304</v>
      </c>
      <c r="Y24" s="115">
        <v>13385</v>
      </c>
      <c r="Z24" s="115">
        <v>7919</v>
      </c>
      <c r="AB24" s="115">
        <v>2017</v>
      </c>
      <c r="AC24" s="115" t="s">
        <v>4015</v>
      </c>
      <c r="AD24" s="115"/>
      <c r="AG24" s="115">
        <f t="shared" si="3"/>
        <v>111</v>
      </c>
      <c r="AH24" s="115">
        <v>53</v>
      </c>
      <c r="AI24" s="115">
        <v>58</v>
      </c>
      <c r="AK24" s="125">
        <v>2018</v>
      </c>
      <c r="AL24" s="125" t="s">
        <v>923</v>
      </c>
      <c r="AM24" s="125"/>
      <c r="AP24" s="125">
        <f t="shared" si="4"/>
        <v>101</v>
      </c>
      <c r="AQ24" s="125">
        <v>26</v>
      </c>
      <c r="AR24" s="125">
        <v>75</v>
      </c>
      <c r="AT24" s="115">
        <v>2019</v>
      </c>
      <c r="AU24" s="115" t="s">
        <v>4011</v>
      </c>
      <c r="AV24" s="115"/>
      <c r="AY24" s="115">
        <f t="shared" si="5"/>
        <v>103</v>
      </c>
      <c r="AZ24" s="115">
        <v>80</v>
      </c>
      <c r="BA24" s="115">
        <v>23</v>
      </c>
      <c r="BC24" s="115">
        <v>2020</v>
      </c>
      <c r="BD24" s="115" t="s">
        <v>4016</v>
      </c>
      <c r="BE24" s="115"/>
      <c r="BH24" s="115">
        <f t="shared" si="6"/>
        <v>839</v>
      </c>
      <c r="BI24" s="115">
        <v>436</v>
      </c>
      <c r="BJ24" s="115">
        <v>403</v>
      </c>
    </row>
    <row r="25" spans="1:62">
      <c r="A25" s="115">
        <v>2014</v>
      </c>
      <c r="B25" s="115" t="s">
        <v>3960</v>
      </c>
      <c r="C25" s="115"/>
      <c r="F25" s="115">
        <f t="shared" si="7"/>
        <v>51</v>
      </c>
      <c r="G25" s="115">
        <v>14</v>
      </c>
      <c r="H25" s="115">
        <v>37</v>
      </c>
      <c r="J25" s="115">
        <v>2015</v>
      </c>
      <c r="K25" s="115" t="s">
        <v>3913</v>
      </c>
      <c r="L25" s="115"/>
      <c r="O25" s="115">
        <f t="shared" si="1"/>
        <v>9061</v>
      </c>
      <c r="P25" s="115">
        <v>5196</v>
      </c>
      <c r="Q25" s="115">
        <v>3865</v>
      </c>
      <c r="S25" s="115">
        <v>2016</v>
      </c>
      <c r="T25" s="115" t="s">
        <v>4017</v>
      </c>
      <c r="U25" s="115"/>
      <c r="X25" s="115">
        <f t="shared" si="2"/>
        <v>15</v>
      </c>
      <c r="Y25" s="115">
        <v>9</v>
      </c>
      <c r="Z25" s="115">
        <v>6</v>
      </c>
      <c r="AB25" s="115">
        <v>2017</v>
      </c>
      <c r="AC25" s="115" t="s">
        <v>4018</v>
      </c>
      <c r="AD25" s="115"/>
      <c r="AG25" s="115">
        <f t="shared" si="3"/>
        <v>48</v>
      </c>
      <c r="AH25" s="115">
        <v>38</v>
      </c>
      <c r="AI25" s="115">
        <v>10</v>
      </c>
      <c r="AK25" s="125">
        <v>2018</v>
      </c>
      <c r="AL25" s="125" t="s">
        <v>4019</v>
      </c>
      <c r="AM25" s="125"/>
      <c r="AP25" s="125">
        <f t="shared" si="4"/>
        <v>19</v>
      </c>
      <c r="AQ25" s="125">
        <v>2</v>
      </c>
      <c r="AR25" s="125">
        <v>17</v>
      </c>
      <c r="AT25" s="115">
        <v>2019</v>
      </c>
      <c r="AU25" s="115" t="s">
        <v>976</v>
      </c>
      <c r="AV25" s="115"/>
      <c r="AY25" s="115">
        <f t="shared" si="5"/>
        <v>87</v>
      </c>
      <c r="AZ25" s="115">
        <v>67</v>
      </c>
      <c r="BA25" s="115">
        <v>20</v>
      </c>
      <c r="BC25" s="115">
        <v>2020</v>
      </c>
      <c r="BD25" s="115" t="s">
        <v>4020</v>
      </c>
      <c r="BE25" s="115"/>
      <c r="BH25" s="115">
        <f t="shared" si="6"/>
        <v>244</v>
      </c>
      <c r="BI25" s="115">
        <v>186</v>
      </c>
      <c r="BJ25" s="115">
        <v>58</v>
      </c>
    </row>
    <row r="26" spans="1:62">
      <c r="A26" s="115">
        <v>2014</v>
      </c>
      <c r="B26" s="115" t="s">
        <v>4021</v>
      </c>
      <c r="C26" s="115"/>
      <c r="F26" s="115">
        <f t="shared" si="7"/>
        <v>12643</v>
      </c>
      <c r="G26" s="115">
        <v>7253</v>
      </c>
      <c r="H26" s="115">
        <v>5390</v>
      </c>
      <c r="J26" s="115">
        <v>2015</v>
      </c>
      <c r="K26" s="115" t="s">
        <v>4022</v>
      </c>
      <c r="L26" s="115"/>
      <c r="O26" s="115">
        <f t="shared" si="1"/>
        <v>27</v>
      </c>
      <c r="P26" s="115">
        <v>16</v>
      </c>
      <c r="Q26" s="115">
        <v>11</v>
      </c>
      <c r="S26" s="115">
        <v>2016</v>
      </c>
      <c r="T26" s="115" t="s">
        <v>3912</v>
      </c>
      <c r="U26" s="115"/>
      <c r="X26" s="115">
        <f t="shared" si="2"/>
        <v>130</v>
      </c>
      <c r="Y26" s="115">
        <v>81</v>
      </c>
      <c r="Z26" s="115">
        <v>49</v>
      </c>
      <c r="AB26" s="115">
        <v>2017</v>
      </c>
      <c r="AC26" s="115" t="s">
        <v>4023</v>
      </c>
      <c r="AD26" s="115" t="s">
        <v>4024</v>
      </c>
      <c r="AG26" s="115">
        <f t="shared" si="3"/>
        <v>39</v>
      </c>
      <c r="AH26" s="115">
        <v>39</v>
      </c>
      <c r="AI26" s="115"/>
      <c r="AK26" s="125">
        <v>2018</v>
      </c>
      <c r="AL26" s="125" t="s">
        <v>4025</v>
      </c>
      <c r="AM26" s="125"/>
      <c r="AP26" s="125">
        <f t="shared" si="4"/>
        <v>27</v>
      </c>
      <c r="AQ26" s="125">
        <v>19</v>
      </c>
      <c r="AR26" s="125">
        <v>8</v>
      </c>
      <c r="AT26" s="115">
        <v>2019</v>
      </c>
      <c r="AU26" s="115" t="s">
        <v>3264</v>
      </c>
      <c r="AV26" s="115"/>
      <c r="AY26" s="115">
        <f t="shared" si="5"/>
        <v>107</v>
      </c>
      <c r="AZ26" s="115">
        <v>62</v>
      </c>
      <c r="BA26" s="115">
        <v>45</v>
      </c>
      <c r="BC26" s="115">
        <v>2020</v>
      </c>
      <c r="BD26" s="115" t="s">
        <v>976</v>
      </c>
      <c r="BE26" s="115"/>
      <c r="BH26" s="115">
        <f t="shared" si="6"/>
        <v>27</v>
      </c>
      <c r="BI26" s="115">
        <v>20</v>
      </c>
      <c r="BJ26" s="115">
        <v>7</v>
      </c>
    </row>
    <row r="27" spans="1:62">
      <c r="A27" s="115">
        <v>2014</v>
      </c>
      <c r="B27" s="115" t="s">
        <v>4026</v>
      </c>
      <c r="C27" s="115"/>
      <c r="F27" s="115">
        <f t="shared" si="7"/>
        <v>13647</v>
      </c>
      <c r="G27" s="115">
        <v>8149</v>
      </c>
      <c r="H27" s="115">
        <v>5498</v>
      </c>
      <c r="J27" s="115">
        <v>2015</v>
      </c>
      <c r="K27" s="115" t="s">
        <v>4027</v>
      </c>
      <c r="L27" s="115"/>
      <c r="O27" s="115">
        <f t="shared" si="1"/>
        <v>272</v>
      </c>
      <c r="P27" s="115">
        <v>147</v>
      </c>
      <c r="Q27" s="115">
        <v>125</v>
      </c>
      <c r="S27" s="115">
        <v>2016</v>
      </c>
      <c r="T27" s="115" t="s">
        <v>4028</v>
      </c>
      <c r="U27" s="115" t="s">
        <v>4029</v>
      </c>
      <c r="X27" s="115">
        <f t="shared" si="2"/>
        <v>47</v>
      </c>
      <c r="Y27" s="115">
        <v>47</v>
      </c>
      <c r="Z27" s="115"/>
      <c r="AB27" s="116">
        <v>2017</v>
      </c>
      <c r="AC27" s="116" t="s">
        <v>4030</v>
      </c>
      <c r="AD27" s="116" t="s">
        <v>2564</v>
      </c>
      <c r="AE27" s="116" t="s">
        <v>914</v>
      </c>
      <c r="AG27" s="116">
        <f t="shared" si="3"/>
        <v>77</v>
      </c>
      <c r="AH27" s="116"/>
      <c r="AI27" s="116">
        <v>77</v>
      </c>
      <c r="AK27" s="125">
        <v>2018</v>
      </c>
      <c r="AL27" s="125" t="s">
        <v>4031</v>
      </c>
      <c r="AM27" s="125"/>
      <c r="AP27" s="125">
        <f t="shared" si="4"/>
        <v>37</v>
      </c>
      <c r="AQ27" s="125">
        <v>21</v>
      </c>
      <c r="AR27" s="125">
        <v>16</v>
      </c>
      <c r="AT27" s="115">
        <v>2019</v>
      </c>
      <c r="AU27" s="115" t="s">
        <v>357</v>
      </c>
      <c r="AV27" s="115"/>
      <c r="AY27" s="115">
        <f t="shared" si="5"/>
        <v>33</v>
      </c>
      <c r="AZ27" s="115">
        <v>24</v>
      </c>
      <c r="BA27" s="115">
        <v>9</v>
      </c>
      <c r="BC27" s="115">
        <v>2020</v>
      </c>
      <c r="BD27" s="115" t="s">
        <v>4032</v>
      </c>
      <c r="BE27" s="115"/>
      <c r="BH27" s="115">
        <f t="shared" si="6"/>
        <v>20</v>
      </c>
      <c r="BI27" s="115"/>
      <c r="BJ27" s="115">
        <v>20</v>
      </c>
    </row>
    <row r="28" spans="1:62">
      <c r="A28" s="115">
        <v>2014</v>
      </c>
      <c r="B28" s="115" t="s">
        <v>4033</v>
      </c>
      <c r="C28" s="115"/>
      <c r="F28" s="115">
        <f t="shared" si="7"/>
        <v>502</v>
      </c>
      <c r="G28" s="115">
        <v>427</v>
      </c>
      <c r="H28" s="115">
        <v>75</v>
      </c>
      <c r="J28" s="115">
        <v>2015</v>
      </c>
      <c r="K28" s="115" t="s">
        <v>4034</v>
      </c>
      <c r="L28" s="115"/>
      <c r="O28" s="115">
        <f t="shared" si="1"/>
        <v>135</v>
      </c>
      <c r="P28" s="115">
        <v>86</v>
      </c>
      <c r="Q28" s="115">
        <v>49</v>
      </c>
      <c r="S28" s="115">
        <v>2016</v>
      </c>
      <c r="T28" s="115" t="s">
        <v>4035</v>
      </c>
      <c r="U28" s="115"/>
      <c r="X28" s="115">
        <f t="shared" si="2"/>
        <v>242</v>
      </c>
      <c r="Y28" s="115">
        <v>138</v>
      </c>
      <c r="Z28" s="115">
        <v>104</v>
      </c>
      <c r="AB28" s="116">
        <v>2017</v>
      </c>
      <c r="AC28" s="116" t="s">
        <v>2279</v>
      </c>
      <c r="AD28" s="116" t="s">
        <v>4036</v>
      </c>
      <c r="AE28" s="116" t="s">
        <v>914</v>
      </c>
      <c r="AG28" s="116">
        <f t="shared" si="3"/>
        <v>171</v>
      </c>
      <c r="AH28" s="116"/>
      <c r="AI28" s="116">
        <v>171</v>
      </c>
      <c r="AK28" s="125">
        <v>2018</v>
      </c>
      <c r="AL28" s="125" t="s">
        <v>4037</v>
      </c>
      <c r="AM28" s="125"/>
      <c r="AP28" s="125">
        <f t="shared" si="4"/>
        <v>100</v>
      </c>
      <c r="AQ28" s="125">
        <v>80</v>
      </c>
      <c r="AR28" s="125">
        <v>20</v>
      </c>
      <c r="AT28" s="115">
        <v>2019</v>
      </c>
      <c r="AU28" s="115" t="s">
        <v>4038</v>
      </c>
      <c r="AV28" s="115"/>
      <c r="AY28" s="115">
        <f t="shared" si="5"/>
        <v>167</v>
      </c>
      <c r="AZ28" s="115">
        <v>100</v>
      </c>
      <c r="BA28" s="115">
        <v>67</v>
      </c>
      <c r="BC28" s="115">
        <v>2020</v>
      </c>
      <c r="BD28" s="115" t="s">
        <v>4039</v>
      </c>
      <c r="BE28" s="115"/>
      <c r="BH28" s="115">
        <f t="shared" si="6"/>
        <v>112</v>
      </c>
      <c r="BI28" s="115">
        <v>39</v>
      </c>
      <c r="BJ28" s="115">
        <v>73</v>
      </c>
    </row>
    <row r="29" spans="1:62">
      <c r="A29" s="115">
        <v>2014</v>
      </c>
      <c r="B29" s="115" t="s">
        <v>4040</v>
      </c>
      <c r="C29" s="115"/>
      <c r="F29" s="115">
        <f t="shared" si="7"/>
        <v>3686</v>
      </c>
      <c r="G29" s="115">
        <v>2371</v>
      </c>
      <c r="H29" s="115">
        <v>1315</v>
      </c>
      <c r="J29" s="115">
        <v>2015</v>
      </c>
      <c r="K29" s="115" t="s">
        <v>4041</v>
      </c>
      <c r="L29" s="115"/>
      <c r="O29" s="115">
        <f t="shared" si="1"/>
        <v>77</v>
      </c>
      <c r="P29" s="115">
        <v>18</v>
      </c>
      <c r="Q29" s="115">
        <v>59</v>
      </c>
      <c r="S29" s="115">
        <v>2016</v>
      </c>
      <c r="T29" s="115" t="s">
        <v>4042</v>
      </c>
      <c r="U29" s="115"/>
      <c r="X29" s="115">
        <f t="shared" si="2"/>
        <v>54</v>
      </c>
      <c r="Y29" s="115">
        <v>24</v>
      </c>
      <c r="Z29" s="115">
        <v>30</v>
      </c>
      <c r="AB29" s="115">
        <v>2017</v>
      </c>
      <c r="AC29" s="115" t="s">
        <v>4043</v>
      </c>
      <c r="AD29" s="115" t="s">
        <v>2579</v>
      </c>
      <c r="AG29" s="115">
        <f t="shared" si="3"/>
        <v>133</v>
      </c>
      <c r="AH29" s="115">
        <v>133</v>
      </c>
      <c r="AI29" s="115"/>
      <c r="AK29" s="125">
        <v>2018</v>
      </c>
      <c r="AL29" s="125" t="s">
        <v>4044</v>
      </c>
      <c r="AM29" s="125" t="s">
        <v>4045</v>
      </c>
      <c r="AP29" s="125">
        <f t="shared" si="4"/>
        <v>62</v>
      </c>
      <c r="AQ29" s="125">
        <v>62</v>
      </c>
      <c r="AR29" s="125"/>
      <c r="AT29" s="115">
        <v>2019</v>
      </c>
      <c r="AU29" s="115" t="s">
        <v>4046</v>
      </c>
      <c r="AV29" s="115"/>
      <c r="AY29" s="115">
        <f t="shared" si="5"/>
        <v>59</v>
      </c>
      <c r="AZ29" s="115">
        <v>33</v>
      </c>
      <c r="BA29" s="115">
        <v>26</v>
      </c>
      <c r="BC29" s="115">
        <v>2020</v>
      </c>
      <c r="BD29" s="115" t="s">
        <v>4047</v>
      </c>
      <c r="BE29" s="115"/>
      <c r="BH29" s="115">
        <f t="shared" si="6"/>
        <v>171</v>
      </c>
      <c r="BI29" s="115">
        <v>146</v>
      </c>
      <c r="BJ29" s="115">
        <v>25</v>
      </c>
    </row>
    <row r="30" spans="1:62">
      <c r="A30" s="115">
        <v>2014</v>
      </c>
      <c r="B30" s="115" t="s">
        <v>1173</v>
      </c>
      <c r="C30" s="115"/>
      <c r="F30" s="115">
        <f t="shared" si="7"/>
        <v>43</v>
      </c>
      <c r="G30" s="115">
        <v>24</v>
      </c>
      <c r="H30" s="115">
        <v>19</v>
      </c>
      <c r="J30" s="115">
        <v>2015</v>
      </c>
      <c r="K30" s="115" t="s">
        <v>4048</v>
      </c>
      <c r="L30" s="115"/>
      <c r="O30" s="115">
        <f t="shared" si="1"/>
        <v>46</v>
      </c>
      <c r="P30" s="115">
        <v>21</v>
      </c>
      <c r="Q30" s="115">
        <v>25</v>
      </c>
      <c r="S30" s="115">
        <v>2016</v>
      </c>
      <c r="T30" s="115" t="s">
        <v>4049</v>
      </c>
      <c r="U30" s="115"/>
      <c r="X30" s="115">
        <f t="shared" si="2"/>
        <v>17</v>
      </c>
      <c r="Y30" s="115">
        <v>10</v>
      </c>
      <c r="Z30" s="115">
        <v>7</v>
      </c>
      <c r="AB30" s="115">
        <v>2017</v>
      </c>
      <c r="AC30" s="115" t="s">
        <v>4050</v>
      </c>
      <c r="AD30" s="115"/>
      <c r="AG30" s="115">
        <f t="shared" si="3"/>
        <v>1076</v>
      </c>
      <c r="AH30" s="115">
        <v>580</v>
      </c>
      <c r="AI30" s="115">
        <v>496</v>
      </c>
      <c r="AK30" s="125">
        <v>2018</v>
      </c>
      <c r="AL30" s="125" t="s">
        <v>4051</v>
      </c>
      <c r="AM30" s="125"/>
      <c r="AP30" s="125">
        <f t="shared" si="4"/>
        <v>4497</v>
      </c>
      <c r="AQ30" s="125">
        <v>2395</v>
      </c>
      <c r="AR30" s="125">
        <v>2102</v>
      </c>
      <c r="AT30" s="115">
        <v>2019</v>
      </c>
      <c r="AU30" s="115" t="s">
        <v>4052</v>
      </c>
      <c r="AV30" s="115"/>
      <c r="AY30" s="115">
        <f t="shared" si="5"/>
        <v>298</v>
      </c>
      <c r="AZ30" s="115">
        <v>148</v>
      </c>
      <c r="BA30" s="115">
        <v>150</v>
      </c>
      <c r="BC30" s="115">
        <v>2020</v>
      </c>
      <c r="BD30" s="115" t="s">
        <v>192</v>
      </c>
      <c r="BE30" s="115"/>
      <c r="BH30" s="115">
        <f t="shared" si="6"/>
        <v>145</v>
      </c>
      <c r="BI30" s="115">
        <v>55</v>
      </c>
      <c r="BJ30" s="115">
        <v>90</v>
      </c>
    </row>
    <row r="31" spans="1:62">
      <c r="A31" s="115">
        <v>2014</v>
      </c>
      <c r="B31" s="115" t="s">
        <v>4053</v>
      </c>
      <c r="C31" s="115"/>
      <c r="F31" s="115">
        <f t="shared" si="7"/>
        <v>20719</v>
      </c>
      <c r="G31" s="115">
        <v>15394</v>
      </c>
      <c r="H31" s="115">
        <v>5325</v>
      </c>
      <c r="J31" s="115">
        <v>2015</v>
      </c>
      <c r="K31" s="115" t="s">
        <v>4054</v>
      </c>
      <c r="L31" s="115"/>
      <c r="O31" s="115">
        <f t="shared" si="1"/>
        <v>23</v>
      </c>
      <c r="P31" s="115">
        <v>10</v>
      </c>
      <c r="Q31" s="115">
        <v>13</v>
      </c>
      <c r="S31" s="115">
        <v>2016</v>
      </c>
      <c r="T31" s="115" t="s">
        <v>1103</v>
      </c>
      <c r="U31" s="115"/>
      <c r="X31" s="115">
        <f t="shared" si="2"/>
        <v>19</v>
      </c>
      <c r="Y31" s="115">
        <v>8</v>
      </c>
      <c r="Z31" s="115">
        <v>11</v>
      </c>
      <c r="AB31" s="115">
        <v>2017</v>
      </c>
      <c r="AC31" s="115" t="s">
        <v>2513</v>
      </c>
      <c r="AD31" s="115"/>
      <c r="AG31" s="115">
        <f t="shared" si="3"/>
        <v>67</v>
      </c>
      <c r="AH31" s="115">
        <v>28</v>
      </c>
      <c r="AI31" s="115">
        <v>39</v>
      </c>
      <c r="AK31" s="125">
        <v>2018</v>
      </c>
      <c r="AL31" s="125" t="s">
        <v>4055</v>
      </c>
      <c r="AM31" s="125"/>
      <c r="AP31" s="125">
        <f t="shared" si="4"/>
        <v>50</v>
      </c>
      <c r="AQ31" s="125">
        <v>31</v>
      </c>
      <c r="AR31" s="125">
        <v>19</v>
      </c>
      <c r="AT31" s="115">
        <v>2019</v>
      </c>
      <c r="AU31" s="115" t="s">
        <v>2513</v>
      </c>
      <c r="AV31" s="115"/>
      <c r="AY31" s="115">
        <f t="shared" si="5"/>
        <v>86</v>
      </c>
      <c r="AZ31" s="115">
        <v>75</v>
      </c>
      <c r="BA31" s="115">
        <v>11</v>
      </c>
      <c r="BC31" s="115">
        <v>2020</v>
      </c>
      <c r="BD31" s="115" t="s">
        <v>443</v>
      </c>
      <c r="BE31" s="115"/>
      <c r="BH31" s="115">
        <f t="shared" si="6"/>
        <v>220</v>
      </c>
      <c r="BI31" s="115">
        <v>36</v>
      </c>
      <c r="BJ31" s="115">
        <v>184</v>
      </c>
    </row>
    <row r="32" spans="1:62">
      <c r="A32" s="115">
        <v>2014</v>
      </c>
      <c r="B32" s="115" t="s">
        <v>4056</v>
      </c>
      <c r="C32" s="115" t="s">
        <v>348</v>
      </c>
      <c r="F32" s="115">
        <f t="shared" si="7"/>
        <v>99</v>
      </c>
      <c r="G32" s="115">
        <v>99</v>
      </c>
      <c r="H32" s="115"/>
      <c r="J32" s="115">
        <v>2015</v>
      </c>
      <c r="K32" s="115" t="s">
        <v>506</v>
      </c>
      <c r="L32" s="115"/>
      <c r="O32" s="115">
        <f t="shared" si="1"/>
        <v>59</v>
      </c>
      <c r="P32" s="115">
        <v>28</v>
      </c>
      <c r="Q32" s="115">
        <v>31</v>
      </c>
      <c r="S32" s="115">
        <v>2016</v>
      </c>
      <c r="T32" s="115" t="s">
        <v>1182</v>
      </c>
      <c r="U32" s="115"/>
      <c r="X32" s="115">
        <f t="shared" si="2"/>
        <v>999</v>
      </c>
      <c r="Y32" s="115">
        <v>402</v>
      </c>
      <c r="Z32" s="115">
        <v>597</v>
      </c>
      <c r="AB32" s="115">
        <v>2017</v>
      </c>
      <c r="AC32" s="115" t="s">
        <v>4057</v>
      </c>
      <c r="AD32" s="115"/>
      <c r="AG32" s="115">
        <f t="shared" si="3"/>
        <v>70</v>
      </c>
      <c r="AH32" s="115">
        <v>52</v>
      </c>
      <c r="AI32" s="115">
        <v>18</v>
      </c>
      <c r="AK32" s="125">
        <v>2018</v>
      </c>
      <c r="AL32" s="125" t="s">
        <v>746</v>
      </c>
      <c r="AM32" s="125"/>
      <c r="AP32" s="125">
        <f t="shared" si="4"/>
        <v>320</v>
      </c>
      <c r="AQ32" s="125">
        <v>158</v>
      </c>
      <c r="AR32" s="125">
        <v>162</v>
      </c>
      <c r="AT32" s="115">
        <v>2019</v>
      </c>
      <c r="AU32" s="115" t="s">
        <v>4058</v>
      </c>
      <c r="AV32" s="115" t="s">
        <v>78</v>
      </c>
      <c r="AY32" s="115">
        <f t="shared" si="5"/>
        <v>28</v>
      </c>
      <c r="AZ32" s="115">
        <v>28</v>
      </c>
      <c r="BA32" s="115"/>
      <c r="BC32" s="115">
        <v>2020</v>
      </c>
      <c r="BD32" s="115" t="s">
        <v>4059</v>
      </c>
      <c r="BE32" s="115"/>
      <c r="BH32" s="115">
        <f t="shared" si="6"/>
        <v>150</v>
      </c>
      <c r="BI32" s="115">
        <v>89</v>
      </c>
      <c r="BJ32" s="115">
        <v>61</v>
      </c>
    </row>
    <row r="33" spans="1:62">
      <c r="A33" s="115">
        <v>2014</v>
      </c>
      <c r="B33" s="115" t="s">
        <v>4060</v>
      </c>
      <c r="C33" s="115"/>
      <c r="F33" s="115">
        <f t="shared" si="7"/>
        <v>232</v>
      </c>
      <c r="G33" s="115">
        <v>167</v>
      </c>
      <c r="H33" s="115">
        <v>65</v>
      </c>
      <c r="J33" s="115">
        <v>2015</v>
      </c>
      <c r="K33" s="115" t="s">
        <v>4061</v>
      </c>
      <c r="L33" s="115" t="s">
        <v>4062</v>
      </c>
      <c r="O33" s="115">
        <f t="shared" si="1"/>
        <v>52</v>
      </c>
      <c r="P33" s="115">
        <v>52</v>
      </c>
      <c r="Q33" s="115"/>
      <c r="S33" s="115">
        <v>2016</v>
      </c>
      <c r="T33" s="115" t="s">
        <v>4063</v>
      </c>
      <c r="U33" s="115"/>
      <c r="X33" s="115">
        <f t="shared" si="2"/>
        <v>77</v>
      </c>
      <c r="Y33" s="115">
        <v>22</v>
      </c>
      <c r="Z33" s="115">
        <v>55</v>
      </c>
      <c r="AB33" s="115">
        <v>2017</v>
      </c>
      <c r="AC33" s="115" t="s">
        <v>4064</v>
      </c>
      <c r="AD33" s="115" t="s">
        <v>348</v>
      </c>
      <c r="AG33" s="115">
        <f t="shared" si="3"/>
        <v>153</v>
      </c>
      <c r="AH33" s="115">
        <v>153</v>
      </c>
      <c r="AI33" s="115"/>
      <c r="AK33" s="125">
        <v>2018</v>
      </c>
      <c r="AL33" s="125" t="s">
        <v>4065</v>
      </c>
      <c r="AM33" s="125" t="s">
        <v>4066</v>
      </c>
      <c r="AP33" s="125">
        <f t="shared" si="4"/>
        <v>237</v>
      </c>
      <c r="AQ33" s="125">
        <v>237</v>
      </c>
      <c r="AR33" s="125"/>
      <c r="AT33" s="115">
        <v>2019</v>
      </c>
      <c r="AU33" s="115" t="s">
        <v>4067</v>
      </c>
      <c r="AV33" s="115" t="s">
        <v>373</v>
      </c>
      <c r="AY33" s="115">
        <f t="shared" si="5"/>
        <v>4091</v>
      </c>
      <c r="AZ33" s="115">
        <v>4091</v>
      </c>
      <c r="BA33" s="115"/>
      <c r="BC33" s="115">
        <v>2020</v>
      </c>
      <c r="BD33" s="115" t="s">
        <v>4068</v>
      </c>
      <c r="BE33" s="115"/>
      <c r="BH33" s="115">
        <f t="shared" si="6"/>
        <v>108</v>
      </c>
      <c r="BI33" s="115">
        <v>42</v>
      </c>
      <c r="BJ33" s="115">
        <v>66</v>
      </c>
    </row>
    <row r="34" spans="1:62">
      <c r="A34" s="115">
        <v>2014</v>
      </c>
      <c r="B34" s="115" t="s">
        <v>3092</v>
      </c>
      <c r="C34" s="115" t="s">
        <v>78</v>
      </c>
      <c r="F34" s="115">
        <f t="shared" si="7"/>
        <v>50</v>
      </c>
      <c r="G34" s="115">
        <v>50</v>
      </c>
      <c r="H34" s="115"/>
      <c r="J34" s="115">
        <v>2015</v>
      </c>
      <c r="K34" s="115" t="s">
        <v>2518</v>
      </c>
      <c r="L34" s="115"/>
      <c r="O34" s="115">
        <f t="shared" si="1"/>
        <v>26</v>
      </c>
      <c r="P34" s="115">
        <v>17</v>
      </c>
      <c r="Q34" s="115">
        <v>9</v>
      </c>
      <c r="S34" s="115">
        <v>2016</v>
      </c>
      <c r="T34" s="115" t="s">
        <v>3931</v>
      </c>
      <c r="U34" s="115"/>
      <c r="X34" s="115">
        <f t="shared" si="2"/>
        <v>36</v>
      </c>
      <c r="Y34" s="115">
        <v>18</v>
      </c>
      <c r="Z34" s="115">
        <v>18</v>
      </c>
      <c r="AB34" s="115">
        <v>2017</v>
      </c>
      <c r="AC34" s="115" t="s">
        <v>4069</v>
      </c>
      <c r="AD34" s="115"/>
      <c r="AG34" s="115">
        <f t="shared" si="3"/>
        <v>21</v>
      </c>
      <c r="AH34" s="115">
        <v>17</v>
      </c>
      <c r="AI34" s="115">
        <v>4</v>
      </c>
      <c r="AK34" s="125">
        <v>2018</v>
      </c>
      <c r="AL34" s="125" t="s">
        <v>4070</v>
      </c>
      <c r="AM34" s="125"/>
      <c r="AP34" s="125">
        <f t="shared" si="4"/>
        <v>18</v>
      </c>
      <c r="AQ34" s="125">
        <v>8</v>
      </c>
      <c r="AR34" s="125">
        <v>10</v>
      </c>
      <c r="AT34" s="115">
        <v>2019</v>
      </c>
      <c r="AU34" s="115" t="s">
        <v>3611</v>
      </c>
      <c r="AV34" s="115"/>
      <c r="AY34" s="115">
        <f t="shared" si="5"/>
        <v>67</v>
      </c>
      <c r="AZ34" s="115">
        <v>67</v>
      </c>
      <c r="BA34" s="115"/>
      <c r="BC34" s="115">
        <v>2020</v>
      </c>
      <c r="BD34" s="115" t="s">
        <v>4071</v>
      </c>
      <c r="BE34" s="115"/>
      <c r="BH34" s="115">
        <f t="shared" si="6"/>
        <v>89</v>
      </c>
      <c r="BI34" s="115">
        <v>27</v>
      </c>
      <c r="BJ34" s="115">
        <v>62</v>
      </c>
    </row>
    <row r="35" spans="1:62">
      <c r="A35" s="115">
        <v>2014</v>
      </c>
      <c r="B35" s="115" t="s">
        <v>4072</v>
      </c>
      <c r="C35" s="115" t="s">
        <v>348</v>
      </c>
      <c r="F35" s="115">
        <f t="shared" si="7"/>
        <v>179</v>
      </c>
      <c r="G35" s="115">
        <v>179</v>
      </c>
      <c r="H35" s="115"/>
      <c r="J35" s="115">
        <v>2015</v>
      </c>
      <c r="K35" s="115" t="s">
        <v>4014</v>
      </c>
      <c r="L35" s="115"/>
      <c r="O35" s="115">
        <f t="shared" si="1"/>
        <v>17436</v>
      </c>
      <c r="P35" s="115">
        <v>11159</v>
      </c>
      <c r="Q35" s="115">
        <v>6277</v>
      </c>
      <c r="S35" s="115">
        <v>2016</v>
      </c>
      <c r="T35" s="115" t="s">
        <v>4073</v>
      </c>
      <c r="U35" s="115"/>
      <c r="X35" s="115">
        <f t="shared" si="2"/>
        <v>164</v>
      </c>
      <c r="Y35" s="115">
        <v>89</v>
      </c>
      <c r="Z35" s="115">
        <v>75</v>
      </c>
      <c r="AB35" s="115">
        <v>2017</v>
      </c>
      <c r="AC35" s="115" t="s">
        <v>4074</v>
      </c>
      <c r="AD35" s="115"/>
      <c r="AG35" s="115">
        <f t="shared" si="3"/>
        <v>2099</v>
      </c>
      <c r="AH35" s="115">
        <v>2030</v>
      </c>
      <c r="AI35" s="115">
        <v>69</v>
      </c>
      <c r="AK35" s="125">
        <v>2018</v>
      </c>
      <c r="AL35" s="125" t="s">
        <v>1173</v>
      </c>
      <c r="AM35" s="125"/>
      <c r="AP35" s="125">
        <f t="shared" si="4"/>
        <v>25</v>
      </c>
      <c r="AQ35" s="125">
        <v>9</v>
      </c>
      <c r="AR35" s="125">
        <v>16</v>
      </c>
      <c r="AT35" s="115">
        <v>2019</v>
      </c>
      <c r="AU35" s="115" t="s">
        <v>4075</v>
      </c>
      <c r="AV35" s="115"/>
      <c r="AY35" s="115">
        <f t="shared" si="5"/>
        <v>52</v>
      </c>
      <c r="AZ35" s="115">
        <v>22</v>
      </c>
      <c r="BA35" s="115">
        <v>30</v>
      </c>
      <c r="BC35" s="115">
        <v>2020</v>
      </c>
      <c r="BD35" s="115" t="s">
        <v>3964</v>
      </c>
      <c r="BE35" s="115"/>
      <c r="BH35" s="115">
        <f t="shared" si="6"/>
        <v>1103</v>
      </c>
      <c r="BI35" s="115">
        <v>386</v>
      </c>
      <c r="BJ35" s="115">
        <v>717</v>
      </c>
    </row>
    <row r="36" spans="1:62">
      <c r="A36" s="115">
        <v>2014</v>
      </c>
      <c r="B36" s="115" t="s">
        <v>4076</v>
      </c>
      <c r="C36" s="115" t="s">
        <v>348</v>
      </c>
      <c r="F36" s="115">
        <f t="shared" si="7"/>
        <v>368</v>
      </c>
      <c r="G36" s="115">
        <v>368</v>
      </c>
      <c r="H36" s="115"/>
      <c r="J36" s="115">
        <v>2015</v>
      </c>
      <c r="K36" s="115" t="s">
        <v>4077</v>
      </c>
      <c r="L36" s="115"/>
      <c r="O36" s="115">
        <f t="shared" si="1"/>
        <v>545</v>
      </c>
      <c r="P36" s="115">
        <v>301</v>
      </c>
      <c r="Q36" s="115">
        <v>244</v>
      </c>
      <c r="S36" s="115">
        <v>2016</v>
      </c>
      <c r="T36" s="115" t="s">
        <v>4078</v>
      </c>
      <c r="U36" s="115"/>
      <c r="X36" s="115">
        <f t="shared" si="2"/>
        <v>21</v>
      </c>
      <c r="Y36" s="115">
        <v>9</v>
      </c>
      <c r="Z36" s="115">
        <v>12</v>
      </c>
      <c r="AB36" s="115">
        <v>2017</v>
      </c>
      <c r="AC36" s="115" t="s">
        <v>4079</v>
      </c>
      <c r="AD36" s="115"/>
      <c r="AG36" s="115">
        <f t="shared" si="3"/>
        <v>167</v>
      </c>
      <c r="AH36" s="115">
        <v>98</v>
      </c>
      <c r="AI36" s="115">
        <v>69</v>
      </c>
      <c r="AK36" s="125">
        <v>2018</v>
      </c>
      <c r="AL36" s="125" t="s">
        <v>1603</v>
      </c>
      <c r="AM36" s="125"/>
      <c r="AP36" s="125">
        <f t="shared" si="4"/>
        <v>310</v>
      </c>
      <c r="AQ36" s="125">
        <v>288</v>
      </c>
      <c r="AR36" s="125">
        <v>22</v>
      </c>
      <c r="AT36" s="115">
        <v>2019</v>
      </c>
      <c r="AU36" s="115" t="s">
        <v>4080</v>
      </c>
      <c r="AV36" s="115"/>
      <c r="AY36" s="115">
        <f t="shared" si="5"/>
        <v>240</v>
      </c>
      <c r="AZ36" s="115">
        <v>33</v>
      </c>
      <c r="BA36" s="115">
        <v>207</v>
      </c>
      <c r="BC36" s="115">
        <v>2020</v>
      </c>
      <c r="BD36" s="115" t="s">
        <v>4081</v>
      </c>
      <c r="BE36" s="115"/>
      <c r="BF36" s="116" t="s">
        <v>914</v>
      </c>
      <c r="BH36" s="115">
        <f t="shared" si="6"/>
        <v>60</v>
      </c>
      <c r="BI36" s="115">
        <v>60</v>
      </c>
      <c r="BJ36" s="115"/>
    </row>
    <row r="37" spans="1:62">
      <c r="A37" s="115">
        <v>2014</v>
      </c>
      <c r="B37" s="115" t="s">
        <v>1173</v>
      </c>
      <c r="C37" s="115"/>
      <c r="F37" s="115">
        <f t="shared" si="7"/>
        <v>209</v>
      </c>
      <c r="G37" s="115">
        <v>85</v>
      </c>
      <c r="H37" s="115">
        <v>124</v>
      </c>
      <c r="J37" s="115">
        <v>2015</v>
      </c>
      <c r="K37" s="115" t="s">
        <v>1510</v>
      </c>
      <c r="L37" s="115" t="s">
        <v>159</v>
      </c>
      <c r="O37" s="115">
        <f t="shared" si="1"/>
        <v>38</v>
      </c>
      <c r="P37" s="115">
        <v>38</v>
      </c>
      <c r="Q37" s="115"/>
      <c r="S37" s="115">
        <v>2016</v>
      </c>
      <c r="T37" s="115" t="s">
        <v>4082</v>
      </c>
      <c r="U37" s="115"/>
      <c r="X37" s="115">
        <f t="shared" si="2"/>
        <v>34</v>
      </c>
      <c r="Y37" s="115">
        <v>12</v>
      </c>
      <c r="Z37" s="115">
        <v>22</v>
      </c>
      <c r="AB37" s="115">
        <v>2017</v>
      </c>
      <c r="AC37" s="115" t="s">
        <v>4083</v>
      </c>
      <c r="AD37" s="115"/>
      <c r="AG37" s="115">
        <f t="shared" si="3"/>
        <v>2000</v>
      </c>
      <c r="AH37" s="115">
        <v>1000</v>
      </c>
      <c r="AI37" s="115">
        <v>1000</v>
      </c>
      <c r="AK37" s="125">
        <v>2018</v>
      </c>
      <c r="AL37" s="125" t="s">
        <v>4084</v>
      </c>
      <c r="AM37" s="125"/>
      <c r="AP37" s="125">
        <f t="shared" si="4"/>
        <v>66</v>
      </c>
      <c r="AQ37" s="125">
        <v>53</v>
      </c>
      <c r="AR37" s="125">
        <v>13</v>
      </c>
      <c r="AT37" s="115">
        <v>2019</v>
      </c>
      <c r="AU37" s="115" t="s">
        <v>868</v>
      </c>
      <c r="AV37" s="115"/>
      <c r="AY37" s="115">
        <f t="shared" si="5"/>
        <v>688</v>
      </c>
      <c r="AZ37" s="115">
        <v>239</v>
      </c>
      <c r="BA37" s="115">
        <v>449</v>
      </c>
      <c r="BC37" s="115">
        <v>2020</v>
      </c>
      <c r="BD37" s="115" t="s">
        <v>4085</v>
      </c>
      <c r="BE37" s="115"/>
      <c r="BH37" s="115">
        <f t="shared" si="6"/>
        <v>1442</v>
      </c>
      <c r="BI37" s="115">
        <v>880</v>
      </c>
      <c r="BJ37" s="115">
        <v>562</v>
      </c>
    </row>
    <row r="38" spans="1:62">
      <c r="A38" s="115">
        <v>2014</v>
      </c>
      <c r="B38" s="115" t="s">
        <v>1173</v>
      </c>
      <c r="C38" s="115"/>
      <c r="F38" s="115">
        <f t="shared" si="7"/>
        <v>65</v>
      </c>
      <c r="G38" s="115">
        <v>34</v>
      </c>
      <c r="H38" s="115">
        <v>31</v>
      </c>
      <c r="J38" s="115">
        <v>2015</v>
      </c>
      <c r="K38" s="115" t="s">
        <v>1028</v>
      </c>
      <c r="L38" s="115"/>
      <c r="O38" s="115">
        <f t="shared" si="1"/>
        <v>130</v>
      </c>
      <c r="P38" s="115">
        <v>82</v>
      </c>
      <c r="Q38" s="115">
        <v>48</v>
      </c>
      <c r="S38" s="115">
        <v>2016</v>
      </c>
      <c r="T38" s="115" t="s">
        <v>4086</v>
      </c>
      <c r="U38" s="115"/>
      <c r="X38" s="115">
        <f t="shared" si="2"/>
        <v>26</v>
      </c>
      <c r="Y38" s="115">
        <v>24</v>
      </c>
      <c r="Z38" s="115">
        <v>2</v>
      </c>
      <c r="AB38" s="115">
        <v>2017</v>
      </c>
      <c r="AC38" s="115" t="s">
        <v>4087</v>
      </c>
      <c r="AD38" s="115"/>
      <c r="AG38" s="115">
        <f t="shared" si="3"/>
        <v>40</v>
      </c>
      <c r="AH38" s="115">
        <v>21</v>
      </c>
      <c r="AI38" s="115">
        <v>19</v>
      </c>
      <c r="AK38" s="125">
        <v>2018</v>
      </c>
      <c r="AL38" s="125" t="s">
        <v>4088</v>
      </c>
      <c r="AM38" s="125"/>
      <c r="AP38" s="125">
        <f t="shared" si="4"/>
        <v>200</v>
      </c>
      <c r="AQ38" s="125">
        <v>100</v>
      </c>
      <c r="AR38" s="125">
        <v>100</v>
      </c>
      <c r="AT38" s="115">
        <v>2019</v>
      </c>
      <c r="AU38" s="115" t="s">
        <v>3944</v>
      </c>
      <c r="AV38" s="115"/>
      <c r="AY38" s="115">
        <f t="shared" si="5"/>
        <v>179</v>
      </c>
      <c r="AZ38" s="115">
        <v>87</v>
      </c>
      <c r="BA38" s="115">
        <v>92</v>
      </c>
      <c r="BC38" s="115">
        <v>2020</v>
      </c>
      <c r="BD38" s="115" t="s">
        <v>4089</v>
      </c>
      <c r="BE38" s="115"/>
      <c r="BH38" s="115">
        <f t="shared" si="6"/>
        <v>25</v>
      </c>
      <c r="BI38" s="115">
        <v>15</v>
      </c>
      <c r="BJ38" s="115">
        <v>10</v>
      </c>
    </row>
    <row r="39" spans="1:62">
      <c r="A39" s="115">
        <v>2014</v>
      </c>
      <c r="B39" s="115" t="s">
        <v>3522</v>
      </c>
      <c r="C39" s="115"/>
      <c r="F39" s="115">
        <f t="shared" si="7"/>
        <v>46</v>
      </c>
      <c r="G39" s="115">
        <v>24</v>
      </c>
      <c r="H39" s="115">
        <v>22</v>
      </c>
      <c r="J39" s="115">
        <v>2015</v>
      </c>
      <c r="K39" s="115" t="s">
        <v>4090</v>
      </c>
      <c r="L39" s="115"/>
      <c r="O39" s="115">
        <f t="shared" si="1"/>
        <v>71</v>
      </c>
      <c r="P39" s="115">
        <v>39</v>
      </c>
      <c r="Q39" s="115">
        <v>32</v>
      </c>
      <c r="S39" s="115">
        <v>2016</v>
      </c>
      <c r="T39" s="115" t="s">
        <v>569</v>
      </c>
      <c r="U39" s="115"/>
      <c r="X39" s="115">
        <f t="shared" si="2"/>
        <v>79</v>
      </c>
      <c r="Y39" s="115">
        <v>24</v>
      </c>
      <c r="Z39" s="115">
        <v>55</v>
      </c>
      <c r="AB39" s="115">
        <v>2017</v>
      </c>
      <c r="AC39" s="115" t="s">
        <v>4091</v>
      </c>
      <c r="AD39" s="115"/>
      <c r="AG39" s="115">
        <f t="shared" si="3"/>
        <v>40</v>
      </c>
      <c r="AH39" s="115">
        <v>20</v>
      </c>
      <c r="AI39" s="115">
        <v>20</v>
      </c>
      <c r="AK39" s="125">
        <v>2018</v>
      </c>
      <c r="AL39" s="125" t="s">
        <v>3981</v>
      </c>
      <c r="AM39" s="125"/>
      <c r="AP39" s="125">
        <f t="shared" si="4"/>
        <v>100</v>
      </c>
      <c r="AQ39" s="125">
        <v>52</v>
      </c>
      <c r="AR39" s="125">
        <v>48</v>
      </c>
      <c r="AT39" s="115">
        <v>2019</v>
      </c>
      <c r="AU39" s="115" t="s">
        <v>4092</v>
      </c>
      <c r="AV39" s="115"/>
      <c r="AY39" s="115">
        <f t="shared" si="5"/>
        <v>47</v>
      </c>
      <c r="AZ39" s="115">
        <v>36</v>
      </c>
      <c r="BA39" s="115">
        <v>11</v>
      </c>
      <c r="BC39" s="115">
        <v>2020</v>
      </c>
      <c r="BD39" s="115" t="s">
        <v>4093</v>
      </c>
      <c r="BE39" s="115"/>
      <c r="BH39" s="115">
        <f t="shared" si="6"/>
        <v>848</v>
      </c>
      <c r="BI39" s="115">
        <v>519</v>
      </c>
      <c r="BJ39" s="115">
        <v>329</v>
      </c>
    </row>
    <row r="40" spans="1:62">
      <c r="A40" s="115">
        <v>2014</v>
      </c>
      <c r="B40" s="115" t="s">
        <v>4094</v>
      </c>
      <c r="C40" s="115"/>
      <c r="F40" s="115">
        <f t="shared" si="7"/>
        <v>556462</v>
      </c>
      <c r="G40" s="115">
        <v>401976</v>
      </c>
      <c r="H40" s="115">
        <v>154486</v>
      </c>
      <c r="J40" s="115">
        <v>2015</v>
      </c>
      <c r="K40" s="115" t="s">
        <v>3908</v>
      </c>
      <c r="L40" s="115"/>
      <c r="O40" s="115">
        <f t="shared" si="1"/>
        <v>55</v>
      </c>
      <c r="P40" s="115">
        <v>20</v>
      </c>
      <c r="Q40" s="115">
        <v>35</v>
      </c>
      <c r="S40" s="115">
        <v>2016</v>
      </c>
      <c r="T40" s="115" t="s">
        <v>4095</v>
      </c>
      <c r="U40" s="115"/>
      <c r="X40" s="115">
        <f t="shared" si="2"/>
        <v>20</v>
      </c>
      <c r="Y40" s="115">
        <v>7</v>
      </c>
      <c r="Z40" s="115">
        <v>13</v>
      </c>
      <c r="AB40" s="115">
        <v>2017</v>
      </c>
      <c r="AC40" s="115" t="s">
        <v>4096</v>
      </c>
      <c r="AD40" s="115"/>
      <c r="AG40" s="115">
        <f t="shared" si="3"/>
        <v>54</v>
      </c>
      <c r="AH40" s="115">
        <v>33</v>
      </c>
      <c r="AI40" s="115">
        <v>21</v>
      </c>
      <c r="AK40" s="125">
        <v>2018</v>
      </c>
      <c r="AL40" s="125" t="s">
        <v>357</v>
      </c>
      <c r="AM40" s="125"/>
      <c r="AP40" s="125">
        <f t="shared" si="4"/>
        <v>51</v>
      </c>
      <c r="AQ40" s="125">
        <v>33</v>
      </c>
      <c r="AR40" s="125">
        <v>18</v>
      </c>
      <c r="AT40" s="115">
        <v>2019</v>
      </c>
      <c r="AU40" s="115" t="s">
        <v>3264</v>
      </c>
      <c r="AV40" s="115"/>
      <c r="AY40" s="115">
        <f t="shared" si="5"/>
        <v>675</v>
      </c>
      <c r="AZ40" s="115">
        <v>437</v>
      </c>
      <c r="BA40" s="115">
        <v>238</v>
      </c>
      <c r="BC40" s="115">
        <v>2020</v>
      </c>
      <c r="BD40" s="115" t="s">
        <v>746</v>
      </c>
      <c r="BE40" s="115"/>
      <c r="BH40" s="115">
        <f t="shared" si="6"/>
        <v>166</v>
      </c>
      <c r="BI40" s="115">
        <v>166</v>
      </c>
      <c r="BJ40" s="115"/>
    </row>
    <row r="41" spans="1:62">
      <c r="A41" s="115">
        <v>2014</v>
      </c>
      <c r="B41" s="115" t="s">
        <v>4097</v>
      </c>
      <c r="C41" s="115"/>
      <c r="F41" s="115">
        <f t="shared" si="7"/>
        <v>21</v>
      </c>
      <c r="G41" s="115">
        <v>20</v>
      </c>
      <c r="H41" s="115">
        <v>1</v>
      </c>
      <c r="J41" s="115">
        <v>2015</v>
      </c>
      <c r="K41" s="115" t="s">
        <v>4098</v>
      </c>
      <c r="L41" s="115"/>
      <c r="O41" s="115">
        <f t="shared" si="1"/>
        <v>19</v>
      </c>
      <c r="P41" s="115">
        <v>16</v>
      </c>
      <c r="Q41" s="115">
        <v>3</v>
      </c>
      <c r="S41" s="115">
        <v>2016</v>
      </c>
      <c r="T41" s="115" t="s">
        <v>4099</v>
      </c>
      <c r="U41" s="115"/>
      <c r="X41" s="115">
        <f t="shared" si="2"/>
        <v>64</v>
      </c>
      <c r="Y41" s="115">
        <v>32</v>
      </c>
      <c r="Z41" s="115">
        <v>32</v>
      </c>
      <c r="AB41" s="115">
        <v>2017</v>
      </c>
      <c r="AC41" s="115" t="s">
        <v>4100</v>
      </c>
      <c r="AD41" s="115"/>
      <c r="AG41" s="115">
        <f t="shared" si="3"/>
        <v>364</v>
      </c>
      <c r="AH41" s="115">
        <v>156</v>
      </c>
      <c r="AI41" s="115">
        <v>208</v>
      </c>
      <c r="AK41" s="125">
        <v>2018</v>
      </c>
      <c r="AL41" s="125" t="s">
        <v>4101</v>
      </c>
      <c r="AM41" s="125"/>
      <c r="AP41" s="125">
        <f t="shared" si="4"/>
        <v>160</v>
      </c>
      <c r="AQ41" s="125">
        <v>107</v>
      </c>
      <c r="AR41" s="125">
        <v>53</v>
      </c>
      <c r="AT41" s="115">
        <v>2019</v>
      </c>
      <c r="AU41" s="115" t="s">
        <v>868</v>
      </c>
      <c r="AV41" s="115"/>
      <c r="AY41" s="115">
        <f t="shared" si="5"/>
        <v>227</v>
      </c>
      <c r="AZ41" s="115">
        <v>114</v>
      </c>
      <c r="BA41" s="115">
        <v>113</v>
      </c>
      <c r="BC41" s="115">
        <v>2020</v>
      </c>
      <c r="BD41" s="115" t="s">
        <v>4102</v>
      </c>
      <c r="BE41" s="115"/>
      <c r="BH41" s="115">
        <f t="shared" si="6"/>
        <v>50</v>
      </c>
      <c r="BI41" s="115">
        <v>25</v>
      </c>
      <c r="BJ41" s="115">
        <v>25</v>
      </c>
    </row>
    <row r="42" spans="1:62">
      <c r="A42" s="115">
        <v>2014</v>
      </c>
      <c r="B42" s="115" t="s">
        <v>4103</v>
      </c>
      <c r="C42" s="115"/>
      <c r="F42" s="115">
        <f t="shared" si="7"/>
        <v>14542</v>
      </c>
      <c r="G42" s="115">
        <v>9192</v>
      </c>
      <c r="H42" s="115">
        <v>5350</v>
      </c>
      <c r="J42" s="115">
        <v>2015</v>
      </c>
      <c r="K42" s="115" t="s">
        <v>4082</v>
      </c>
      <c r="L42" s="115"/>
      <c r="O42" s="115">
        <f t="shared" si="1"/>
        <v>54</v>
      </c>
      <c r="P42" s="115">
        <v>47</v>
      </c>
      <c r="Q42" s="115">
        <v>7</v>
      </c>
      <c r="S42" s="115">
        <v>2016</v>
      </c>
      <c r="T42" s="115" t="s">
        <v>4104</v>
      </c>
      <c r="U42" s="115"/>
      <c r="X42" s="115">
        <f t="shared" si="2"/>
        <v>110</v>
      </c>
      <c r="Y42" s="115">
        <v>81</v>
      </c>
      <c r="Z42" s="115">
        <v>29</v>
      </c>
      <c r="AB42" s="115">
        <v>2017</v>
      </c>
      <c r="AC42" s="115" t="s">
        <v>4105</v>
      </c>
      <c r="AD42" s="115"/>
      <c r="AG42" s="115">
        <f t="shared" si="3"/>
        <v>200</v>
      </c>
      <c r="AH42" s="115">
        <v>89</v>
      </c>
      <c r="AI42" s="115">
        <v>111</v>
      </c>
      <c r="AK42" s="125">
        <v>2018</v>
      </c>
      <c r="AL42" s="125" t="s">
        <v>4106</v>
      </c>
      <c r="AM42" s="125" t="s">
        <v>1243</v>
      </c>
      <c r="AP42" s="125">
        <f t="shared" si="4"/>
        <v>94</v>
      </c>
      <c r="AQ42" s="125"/>
      <c r="AR42" s="125">
        <v>94</v>
      </c>
      <c r="AT42" s="115">
        <v>2019</v>
      </c>
      <c r="AU42" s="115" t="s">
        <v>4107</v>
      </c>
      <c r="AV42" s="115"/>
      <c r="AY42" s="115">
        <f t="shared" si="5"/>
        <v>145</v>
      </c>
      <c r="AZ42" s="115">
        <v>87</v>
      </c>
      <c r="BA42" s="115">
        <v>58</v>
      </c>
      <c r="BC42" s="115">
        <v>2020</v>
      </c>
      <c r="BD42" s="115" t="s">
        <v>878</v>
      </c>
      <c r="BE42" s="115"/>
      <c r="BH42" s="115">
        <f t="shared" si="6"/>
        <v>22</v>
      </c>
      <c r="BI42" s="115">
        <v>14</v>
      </c>
      <c r="BJ42" s="115">
        <v>8</v>
      </c>
    </row>
    <row r="43" spans="1:62">
      <c r="A43" s="115">
        <v>2014</v>
      </c>
      <c r="B43" s="115" t="s">
        <v>4108</v>
      </c>
      <c r="C43" s="115"/>
      <c r="F43" s="115">
        <f t="shared" si="7"/>
        <v>49</v>
      </c>
      <c r="G43" s="115">
        <v>33</v>
      </c>
      <c r="H43" s="115">
        <v>16</v>
      </c>
      <c r="J43" s="115">
        <v>2015</v>
      </c>
      <c r="K43" s="115" t="s">
        <v>4109</v>
      </c>
      <c r="L43" s="115"/>
      <c r="O43" s="115">
        <f t="shared" si="1"/>
        <v>310</v>
      </c>
      <c r="P43" s="115">
        <v>154</v>
      </c>
      <c r="Q43" s="115">
        <v>156</v>
      </c>
      <c r="S43" s="115">
        <v>2016</v>
      </c>
      <c r="T43" s="115" t="s">
        <v>3888</v>
      </c>
      <c r="U43" s="115"/>
      <c r="X43" s="115">
        <f t="shared" si="2"/>
        <v>32</v>
      </c>
      <c r="Y43" s="115">
        <v>21</v>
      </c>
      <c r="Z43" s="115">
        <v>11</v>
      </c>
      <c r="AB43" s="115">
        <v>2017</v>
      </c>
      <c r="AC43" s="115" t="s">
        <v>4055</v>
      </c>
      <c r="AD43" s="115"/>
      <c r="AG43" s="115">
        <f t="shared" si="3"/>
        <v>100</v>
      </c>
      <c r="AH43" s="115">
        <v>74</v>
      </c>
      <c r="AI43" s="115">
        <v>26</v>
      </c>
      <c r="AK43" s="125">
        <v>2018</v>
      </c>
      <c r="AL43" s="125" t="s">
        <v>4110</v>
      </c>
      <c r="AM43" s="125"/>
      <c r="AP43" s="125">
        <f t="shared" si="4"/>
        <v>44</v>
      </c>
      <c r="AQ43" s="125">
        <v>25</v>
      </c>
      <c r="AR43" s="125">
        <v>19</v>
      </c>
      <c r="AT43" s="115">
        <v>2019</v>
      </c>
      <c r="AU43" s="115" t="s">
        <v>4111</v>
      </c>
      <c r="AV43" s="115"/>
      <c r="AY43" s="115">
        <f t="shared" si="5"/>
        <v>3956</v>
      </c>
      <c r="AZ43" s="115">
        <v>2880</v>
      </c>
      <c r="BA43" s="115">
        <v>1076</v>
      </c>
      <c r="BC43" s="115">
        <v>2020</v>
      </c>
      <c r="BD43" s="115" t="s">
        <v>4112</v>
      </c>
      <c r="BE43" s="115"/>
      <c r="BH43" s="115">
        <f t="shared" si="6"/>
        <v>2933</v>
      </c>
      <c r="BI43" s="115">
        <v>2633</v>
      </c>
      <c r="BJ43" s="115">
        <v>300</v>
      </c>
    </row>
    <row r="44" spans="1:62">
      <c r="A44" s="115">
        <v>2014</v>
      </c>
      <c r="B44" s="115" t="s">
        <v>4113</v>
      </c>
      <c r="C44" s="115"/>
      <c r="F44" s="115">
        <f t="shared" si="7"/>
        <v>43</v>
      </c>
      <c r="G44" s="115">
        <v>26</v>
      </c>
      <c r="H44" s="115">
        <v>17</v>
      </c>
      <c r="J44" s="115">
        <v>2015</v>
      </c>
      <c r="K44" s="115" t="s">
        <v>4114</v>
      </c>
      <c r="L44" s="115"/>
      <c r="O44" s="115">
        <f t="shared" si="1"/>
        <v>40</v>
      </c>
      <c r="P44" s="115">
        <v>23</v>
      </c>
      <c r="Q44" s="115">
        <v>17</v>
      </c>
      <c r="S44" s="115">
        <v>2016</v>
      </c>
      <c r="T44" s="115" t="s">
        <v>4115</v>
      </c>
      <c r="U44" s="115"/>
      <c r="X44" s="115">
        <f t="shared" si="2"/>
        <v>24</v>
      </c>
      <c r="Y44" s="115">
        <v>15</v>
      </c>
      <c r="Z44" s="115">
        <v>9</v>
      </c>
      <c r="AB44" s="115">
        <v>2017</v>
      </c>
      <c r="AC44" s="115" t="s">
        <v>4116</v>
      </c>
      <c r="AD44" s="115"/>
      <c r="AG44" s="115">
        <f t="shared" si="3"/>
        <v>30</v>
      </c>
      <c r="AH44" s="115">
        <v>15</v>
      </c>
      <c r="AI44" s="115">
        <v>15</v>
      </c>
      <c r="AK44" s="125">
        <v>2018</v>
      </c>
      <c r="AL44" s="125" t="s">
        <v>4117</v>
      </c>
      <c r="AM44" s="125"/>
      <c r="AP44" s="125">
        <f t="shared" si="4"/>
        <v>42</v>
      </c>
      <c r="AQ44" s="125">
        <v>26</v>
      </c>
      <c r="AR44" s="125">
        <v>16</v>
      </c>
      <c r="AT44" s="115">
        <v>2019</v>
      </c>
      <c r="AU44" s="115" t="s">
        <v>976</v>
      </c>
      <c r="AV44" s="115"/>
      <c r="AY44" s="115">
        <f t="shared" si="5"/>
        <v>288</v>
      </c>
      <c r="AZ44" s="115">
        <v>24</v>
      </c>
      <c r="BA44" s="115">
        <v>264</v>
      </c>
      <c r="BC44" s="115">
        <v>2020</v>
      </c>
      <c r="BD44" s="115" t="s">
        <v>4118</v>
      </c>
      <c r="BE44" s="115"/>
      <c r="BH44" s="115">
        <f t="shared" si="6"/>
        <v>20</v>
      </c>
      <c r="BI44" s="115">
        <v>17</v>
      </c>
      <c r="BJ44" s="115">
        <v>3</v>
      </c>
    </row>
    <row r="45" spans="1:62">
      <c r="A45" s="115">
        <v>2014</v>
      </c>
      <c r="B45" s="115" t="s">
        <v>3264</v>
      </c>
      <c r="C45" s="115"/>
      <c r="F45" s="115">
        <f t="shared" si="7"/>
        <v>561</v>
      </c>
      <c r="G45" s="115">
        <v>370</v>
      </c>
      <c r="H45" s="115">
        <v>191</v>
      </c>
      <c r="J45" s="115">
        <v>2015</v>
      </c>
      <c r="K45" s="115" t="s">
        <v>2513</v>
      </c>
      <c r="L45" s="115"/>
      <c r="O45" s="115">
        <f t="shared" si="1"/>
        <v>47</v>
      </c>
      <c r="P45" s="115">
        <v>9</v>
      </c>
      <c r="Q45" s="115">
        <v>38</v>
      </c>
      <c r="S45" s="115">
        <v>2016</v>
      </c>
      <c r="T45" s="115" t="s">
        <v>4119</v>
      </c>
      <c r="U45" s="115"/>
      <c r="X45" s="115">
        <f t="shared" si="2"/>
        <v>189</v>
      </c>
      <c r="Y45" s="115">
        <v>89</v>
      </c>
      <c r="Z45" s="115">
        <v>100</v>
      </c>
      <c r="AB45" s="115">
        <v>2017</v>
      </c>
      <c r="AC45" s="115" t="s">
        <v>4120</v>
      </c>
      <c r="AD45" s="115" t="s">
        <v>3031</v>
      </c>
      <c r="AG45" s="115">
        <f t="shared" si="3"/>
        <v>20</v>
      </c>
      <c r="AH45" s="115"/>
      <c r="AI45" s="115">
        <v>20</v>
      </c>
      <c r="AK45" s="125">
        <v>2018</v>
      </c>
      <c r="AL45" s="125" t="s">
        <v>2847</v>
      </c>
      <c r="AM45" s="125"/>
      <c r="AP45" s="125">
        <f t="shared" si="4"/>
        <v>191</v>
      </c>
      <c r="AQ45" s="125">
        <v>89</v>
      </c>
      <c r="AR45" s="125">
        <v>102</v>
      </c>
      <c r="AT45" s="115">
        <v>2019</v>
      </c>
      <c r="AU45" s="115" t="s">
        <v>4121</v>
      </c>
      <c r="AV45" s="115"/>
      <c r="AY45" s="115">
        <f t="shared" si="5"/>
        <v>220</v>
      </c>
      <c r="AZ45" s="115">
        <v>102</v>
      </c>
      <c r="BA45" s="115">
        <v>118</v>
      </c>
      <c r="BC45" s="115">
        <v>2020</v>
      </c>
      <c r="BD45" s="115" t="s">
        <v>79</v>
      </c>
      <c r="BE45" s="115"/>
      <c r="BH45" s="115">
        <f t="shared" si="6"/>
        <v>40</v>
      </c>
      <c r="BI45" s="115">
        <v>40</v>
      </c>
      <c r="BJ45" s="115"/>
    </row>
    <row r="46" spans="1:62">
      <c r="A46" s="115">
        <v>2014</v>
      </c>
      <c r="B46" s="115" t="s">
        <v>4122</v>
      </c>
      <c r="C46" s="115"/>
      <c r="F46" s="115">
        <f t="shared" si="7"/>
        <v>25</v>
      </c>
      <c r="G46" s="115">
        <v>16</v>
      </c>
      <c r="H46" s="115">
        <v>9</v>
      </c>
      <c r="J46" s="115">
        <v>2015</v>
      </c>
      <c r="K46" s="115" t="s">
        <v>4123</v>
      </c>
      <c r="L46" s="115" t="s">
        <v>4062</v>
      </c>
      <c r="O46" s="115">
        <f t="shared" si="1"/>
        <v>2965</v>
      </c>
      <c r="P46" s="115">
        <v>2965</v>
      </c>
      <c r="Q46" s="115"/>
      <c r="S46" s="115">
        <v>2016</v>
      </c>
      <c r="T46" s="115" t="s">
        <v>4124</v>
      </c>
      <c r="U46" s="115"/>
      <c r="X46" s="115">
        <f t="shared" si="2"/>
        <v>29</v>
      </c>
      <c r="Y46" s="115">
        <v>21</v>
      </c>
      <c r="Z46" s="115">
        <v>8</v>
      </c>
      <c r="AB46" s="115">
        <v>2017</v>
      </c>
      <c r="AC46" s="115" t="s">
        <v>4125</v>
      </c>
      <c r="AD46" s="115" t="s">
        <v>348</v>
      </c>
      <c r="AG46" s="115">
        <f t="shared" si="3"/>
        <v>20</v>
      </c>
      <c r="AH46" s="115">
        <v>20</v>
      </c>
      <c r="AI46" s="115"/>
      <c r="AK46" s="125">
        <v>2018</v>
      </c>
      <c r="AL46" s="125" t="s">
        <v>4126</v>
      </c>
      <c r="AM46" s="125" t="s">
        <v>378</v>
      </c>
      <c r="AP46" s="125">
        <f t="shared" si="4"/>
        <v>152</v>
      </c>
      <c r="AQ46" s="125">
        <v>152</v>
      </c>
      <c r="AR46" s="125"/>
      <c r="AT46" s="115">
        <v>2019</v>
      </c>
      <c r="AU46" s="115" t="s">
        <v>4127</v>
      </c>
      <c r="AV46" s="115"/>
      <c r="AY46" s="115">
        <f t="shared" si="5"/>
        <v>324</v>
      </c>
      <c r="AZ46" s="115">
        <v>178</v>
      </c>
      <c r="BA46" s="115">
        <v>146</v>
      </c>
      <c r="BC46" s="115">
        <v>2020</v>
      </c>
      <c r="BD46" s="115" t="s">
        <v>4128</v>
      </c>
      <c r="BE46" s="115"/>
      <c r="BH46" s="115">
        <f t="shared" si="6"/>
        <v>39</v>
      </c>
      <c r="BI46" s="115">
        <v>17</v>
      </c>
      <c r="BJ46" s="115">
        <v>22</v>
      </c>
    </row>
    <row r="47" spans="1:62">
      <c r="A47" s="115">
        <v>2014</v>
      </c>
      <c r="B47" s="115" t="s">
        <v>4129</v>
      </c>
      <c r="C47" s="115" t="s">
        <v>3893</v>
      </c>
      <c r="F47" s="115">
        <f t="shared" si="7"/>
        <v>16</v>
      </c>
      <c r="G47" s="115">
        <v>16</v>
      </c>
      <c r="H47" s="115"/>
      <c r="J47" s="115">
        <v>2015</v>
      </c>
      <c r="K47" s="115" t="s">
        <v>2211</v>
      </c>
      <c r="L47" s="115"/>
      <c r="O47" s="115">
        <f t="shared" si="1"/>
        <v>451</v>
      </c>
      <c r="P47" s="115">
        <v>124</v>
      </c>
      <c r="Q47" s="115">
        <v>327</v>
      </c>
      <c r="S47" s="115">
        <v>2016</v>
      </c>
      <c r="T47" s="115" t="s">
        <v>976</v>
      </c>
      <c r="U47" s="115"/>
      <c r="X47" s="115">
        <f t="shared" si="2"/>
        <v>264</v>
      </c>
      <c r="Y47" s="115">
        <v>152</v>
      </c>
      <c r="Z47" s="115">
        <v>112</v>
      </c>
      <c r="AB47" s="115">
        <v>2017</v>
      </c>
      <c r="AC47" s="115" t="s">
        <v>4130</v>
      </c>
      <c r="AD47" s="115"/>
      <c r="AG47" s="115">
        <f t="shared" si="3"/>
        <v>224</v>
      </c>
      <c r="AH47" s="115">
        <v>112</v>
      </c>
      <c r="AI47" s="115">
        <v>112</v>
      </c>
      <c r="AK47" s="125">
        <v>2018</v>
      </c>
      <c r="AL47" s="125" t="s">
        <v>1177</v>
      </c>
      <c r="AM47" s="125"/>
      <c r="AP47" s="125">
        <f t="shared" si="4"/>
        <v>20</v>
      </c>
      <c r="AQ47" s="125">
        <v>13</v>
      </c>
      <c r="AR47" s="125">
        <v>7</v>
      </c>
      <c r="AT47" s="115">
        <v>2019</v>
      </c>
      <c r="AU47" s="115" t="s">
        <v>79</v>
      </c>
      <c r="AV47" s="115"/>
      <c r="AY47" s="115">
        <f t="shared" si="5"/>
        <v>47</v>
      </c>
      <c r="AZ47" s="115">
        <v>25</v>
      </c>
      <c r="BA47" s="115">
        <v>22</v>
      </c>
      <c r="BC47" s="115">
        <v>2020</v>
      </c>
      <c r="BD47" s="115" t="s">
        <v>2018</v>
      </c>
      <c r="BE47" s="115"/>
      <c r="BH47" s="115">
        <f t="shared" si="6"/>
        <v>187</v>
      </c>
      <c r="BI47" s="115">
        <v>92</v>
      </c>
      <c r="BJ47" s="115">
        <v>95</v>
      </c>
    </row>
    <row r="48" spans="1:62">
      <c r="A48" s="115">
        <v>2014</v>
      </c>
      <c r="B48" s="115" t="s">
        <v>4131</v>
      </c>
      <c r="C48" s="115"/>
      <c r="F48" s="115">
        <f t="shared" si="7"/>
        <v>99994</v>
      </c>
      <c r="G48" s="115">
        <v>63437</v>
      </c>
      <c r="H48" s="115">
        <v>36557</v>
      </c>
      <c r="J48" s="115">
        <v>2015</v>
      </c>
      <c r="K48" s="115" t="s">
        <v>4132</v>
      </c>
      <c r="L48" s="115"/>
      <c r="O48" s="115">
        <f t="shared" si="1"/>
        <v>151</v>
      </c>
      <c r="P48" s="115">
        <v>76</v>
      </c>
      <c r="Q48" s="115">
        <v>75</v>
      </c>
      <c r="S48" s="115">
        <v>2016</v>
      </c>
      <c r="T48" s="115" t="s">
        <v>4133</v>
      </c>
      <c r="U48" s="115"/>
      <c r="X48" s="115">
        <f t="shared" si="2"/>
        <v>111</v>
      </c>
      <c r="Y48" s="115">
        <v>58</v>
      </c>
      <c r="Z48" s="115">
        <v>53</v>
      </c>
      <c r="AB48" s="115">
        <v>2017</v>
      </c>
      <c r="AC48" s="115" t="s">
        <v>4134</v>
      </c>
      <c r="AD48" s="115"/>
      <c r="AG48" s="115">
        <f t="shared" si="3"/>
        <v>30</v>
      </c>
      <c r="AH48" s="115">
        <v>23</v>
      </c>
      <c r="AI48" s="115">
        <v>7</v>
      </c>
      <c r="AK48" s="125">
        <v>2018</v>
      </c>
      <c r="AL48" s="125" t="s">
        <v>4135</v>
      </c>
      <c r="AM48" s="125"/>
      <c r="AP48" s="125">
        <f t="shared" si="4"/>
        <v>180</v>
      </c>
      <c r="AQ48" s="125">
        <v>63</v>
      </c>
      <c r="AR48" s="125">
        <v>117</v>
      </c>
      <c r="AT48" s="115">
        <v>2019</v>
      </c>
      <c r="AU48" s="115" t="s">
        <v>4011</v>
      </c>
      <c r="AV48" s="115"/>
      <c r="AY48" s="115">
        <f t="shared" si="5"/>
        <v>200</v>
      </c>
      <c r="AZ48" s="115">
        <v>185</v>
      </c>
      <c r="BA48" s="115">
        <v>15</v>
      </c>
      <c r="BC48" s="115">
        <v>2020</v>
      </c>
      <c r="BD48" s="115" t="s">
        <v>739</v>
      </c>
      <c r="BE48" s="115"/>
      <c r="BH48" s="115">
        <f t="shared" si="6"/>
        <v>72</v>
      </c>
      <c r="BI48" s="115">
        <v>35</v>
      </c>
      <c r="BJ48" s="115">
        <v>37</v>
      </c>
    </row>
    <row r="49" spans="1:62">
      <c r="A49" s="115">
        <v>2014</v>
      </c>
      <c r="B49" s="115" t="s">
        <v>4119</v>
      </c>
      <c r="C49" s="115"/>
      <c r="F49" s="115">
        <f t="shared" si="7"/>
        <v>26</v>
      </c>
      <c r="G49" s="115">
        <v>23</v>
      </c>
      <c r="H49" s="115">
        <v>3</v>
      </c>
      <c r="J49" s="115">
        <v>2015</v>
      </c>
      <c r="K49" s="115" t="s">
        <v>1173</v>
      </c>
      <c r="L49" s="115"/>
      <c r="O49" s="115">
        <f t="shared" si="1"/>
        <v>312</v>
      </c>
      <c r="P49" s="115">
        <v>192</v>
      </c>
      <c r="Q49" s="115">
        <v>120</v>
      </c>
      <c r="S49" s="115">
        <v>2016</v>
      </c>
      <c r="T49" s="115" t="s">
        <v>2096</v>
      </c>
      <c r="U49" s="115"/>
      <c r="X49" s="115">
        <f t="shared" si="2"/>
        <v>23</v>
      </c>
      <c r="Y49" s="115">
        <v>7</v>
      </c>
      <c r="Z49" s="115">
        <v>16</v>
      </c>
      <c r="AB49" s="115">
        <v>2017</v>
      </c>
      <c r="AC49" s="115" t="s">
        <v>3902</v>
      </c>
      <c r="AD49" s="115"/>
      <c r="AG49" s="115">
        <f t="shared" si="3"/>
        <v>26</v>
      </c>
      <c r="AH49" s="115">
        <v>15</v>
      </c>
      <c r="AI49" s="115">
        <v>11</v>
      </c>
      <c r="AK49" s="125">
        <v>2018</v>
      </c>
      <c r="AL49" s="125" t="s">
        <v>4136</v>
      </c>
      <c r="AM49" s="125"/>
      <c r="AP49" s="125">
        <f t="shared" si="4"/>
        <v>8587</v>
      </c>
      <c r="AQ49" s="125">
        <v>8175</v>
      </c>
      <c r="AR49" s="125">
        <v>412</v>
      </c>
      <c r="AT49" s="115">
        <v>2019</v>
      </c>
      <c r="AU49" s="115" t="s">
        <v>3918</v>
      </c>
      <c r="AV49" s="115"/>
      <c r="AY49" s="115">
        <f t="shared" si="5"/>
        <v>44</v>
      </c>
      <c r="AZ49" s="115">
        <v>38</v>
      </c>
      <c r="BA49" s="115">
        <v>6</v>
      </c>
      <c r="BC49" s="115">
        <v>2020</v>
      </c>
      <c r="BD49" s="115" t="s">
        <v>4137</v>
      </c>
      <c r="BE49" s="115"/>
      <c r="BH49" s="115">
        <f t="shared" si="6"/>
        <v>1145</v>
      </c>
      <c r="BI49" s="115">
        <v>374</v>
      </c>
      <c r="BJ49" s="115">
        <v>771</v>
      </c>
    </row>
    <row r="50" spans="1:62">
      <c r="A50" s="115">
        <v>2014</v>
      </c>
      <c r="B50" s="115" t="s">
        <v>4138</v>
      </c>
      <c r="C50" s="115"/>
      <c r="F50" s="115">
        <f t="shared" si="7"/>
        <v>68</v>
      </c>
      <c r="G50" s="115">
        <v>18</v>
      </c>
      <c r="H50" s="115">
        <v>50</v>
      </c>
      <c r="J50" s="115">
        <v>2015</v>
      </c>
      <c r="K50" s="115" t="s">
        <v>4139</v>
      </c>
      <c r="L50" s="115"/>
      <c r="O50" s="115">
        <f t="shared" si="1"/>
        <v>180</v>
      </c>
      <c r="P50" s="115">
        <v>88</v>
      </c>
      <c r="Q50" s="115">
        <v>92</v>
      </c>
      <c r="S50" s="115">
        <v>2016</v>
      </c>
      <c r="T50" s="115" t="s">
        <v>4140</v>
      </c>
      <c r="U50" s="115"/>
      <c r="X50" s="115">
        <f t="shared" si="2"/>
        <v>163</v>
      </c>
      <c r="Y50" s="115">
        <v>91</v>
      </c>
      <c r="Z50" s="115">
        <v>72</v>
      </c>
      <c r="AB50" s="115">
        <v>2017</v>
      </c>
      <c r="AC50" s="115" t="s">
        <v>4141</v>
      </c>
      <c r="AD50" s="115"/>
      <c r="AG50" s="115">
        <f t="shared" si="3"/>
        <v>420</v>
      </c>
      <c r="AH50" s="115">
        <v>164</v>
      </c>
      <c r="AI50" s="115">
        <v>256</v>
      </c>
      <c r="AK50" s="125">
        <v>2018</v>
      </c>
      <c r="AL50" s="125" t="s">
        <v>4142</v>
      </c>
      <c r="AM50" s="125"/>
      <c r="AP50" s="125">
        <f t="shared" si="4"/>
        <v>85</v>
      </c>
      <c r="AQ50" s="125">
        <v>42</v>
      </c>
      <c r="AR50" s="125">
        <v>43</v>
      </c>
      <c r="AT50" s="115">
        <v>2019</v>
      </c>
      <c r="AU50" s="115" t="s">
        <v>1051</v>
      </c>
      <c r="AV50" s="115" t="s">
        <v>348</v>
      </c>
      <c r="AY50" s="115">
        <f t="shared" si="5"/>
        <v>46</v>
      </c>
      <c r="AZ50" s="115">
        <v>46</v>
      </c>
      <c r="BA50" s="115"/>
      <c r="BC50" s="115">
        <v>2020</v>
      </c>
      <c r="BD50" s="115" t="s">
        <v>4143</v>
      </c>
      <c r="BE50" s="115"/>
      <c r="BH50" s="115">
        <f t="shared" si="6"/>
        <v>50</v>
      </c>
      <c r="BI50" s="115">
        <v>32</v>
      </c>
      <c r="BJ50" s="115">
        <v>18</v>
      </c>
    </row>
    <row r="51" spans="1:62">
      <c r="A51" s="115">
        <v>2014</v>
      </c>
      <c r="B51" s="115" t="s">
        <v>1822</v>
      </c>
      <c r="C51" s="115" t="s">
        <v>4144</v>
      </c>
      <c r="F51" s="115">
        <f t="shared" si="7"/>
        <v>5</v>
      </c>
      <c r="G51" s="115">
        <v>5</v>
      </c>
      <c r="H51" s="115"/>
      <c r="J51" s="115">
        <v>2015</v>
      </c>
      <c r="K51" s="115" t="s">
        <v>4145</v>
      </c>
      <c r="L51" s="115"/>
      <c r="O51" s="115">
        <f t="shared" si="1"/>
        <v>92</v>
      </c>
      <c r="P51" s="115">
        <v>56</v>
      </c>
      <c r="Q51" s="115">
        <v>36</v>
      </c>
      <c r="S51" s="115">
        <v>2016</v>
      </c>
      <c r="T51" s="115" t="s">
        <v>3749</v>
      </c>
      <c r="U51" s="115" t="s">
        <v>78</v>
      </c>
      <c r="X51" s="115">
        <f t="shared" si="2"/>
        <v>60</v>
      </c>
      <c r="Y51" s="115">
        <v>60</v>
      </c>
      <c r="Z51" s="115"/>
      <c r="AB51" s="115">
        <v>2017</v>
      </c>
      <c r="AC51" s="115" t="s">
        <v>1173</v>
      </c>
      <c r="AD51" s="115"/>
      <c r="AG51" s="115">
        <f t="shared" si="3"/>
        <v>46</v>
      </c>
      <c r="AH51" s="115">
        <v>30</v>
      </c>
      <c r="AI51" s="115">
        <v>16</v>
      </c>
      <c r="AK51" s="125">
        <v>2018</v>
      </c>
      <c r="AL51" s="125" t="s">
        <v>357</v>
      </c>
      <c r="AM51" s="125"/>
      <c r="AP51" s="125">
        <f t="shared" si="4"/>
        <v>13</v>
      </c>
      <c r="AQ51" s="125">
        <v>6</v>
      </c>
      <c r="AR51" s="125">
        <v>7</v>
      </c>
      <c r="AT51" s="115">
        <v>2019</v>
      </c>
      <c r="AU51" s="115" t="s">
        <v>4146</v>
      </c>
      <c r="AV51" s="115"/>
      <c r="AY51" s="115">
        <f t="shared" si="5"/>
        <v>32</v>
      </c>
      <c r="AZ51" s="115">
        <v>29</v>
      </c>
      <c r="BA51" s="115">
        <v>3</v>
      </c>
      <c r="BC51" s="115">
        <v>2020</v>
      </c>
      <c r="BD51" s="115" t="s">
        <v>3955</v>
      </c>
      <c r="BE51" s="115"/>
      <c r="BH51" s="115">
        <f t="shared" si="6"/>
        <v>70</v>
      </c>
      <c r="BI51" s="115">
        <v>30</v>
      </c>
      <c r="BJ51" s="115">
        <v>40</v>
      </c>
    </row>
    <row r="52" spans="1:62">
      <c r="A52" s="115">
        <v>2014</v>
      </c>
      <c r="B52" s="115" t="s">
        <v>4033</v>
      </c>
      <c r="C52" s="115"/>
      <c r="F52" s="115">
        <f t="shared" si="7"/>
        <v>40</v>
      </c>
      <c r="G52" s="115">
        <v>28</v>
      </c>
      <c r="H52" s="115">
        <v>12</v>
      </c>
      <c r="J52" s="115">
        <v>2015</v>
      </c>
      <c r="K52" s="115" t="s">
        <v>4145</v>
      </c>
      <c r="L52" s="115"/>
      <c r="O52" s="115">
        <f t="shared" si="1"/>
        <v>28</v>
      </c>
      <c r="P52" s="115">
        <v>13</v>
      </c>
      <c r="Q52" s="115">
        <v>15</v>
      </c>
      <c r="S52" s="115">
        <v>2016</v>
      </c>
      <c r="T52" s="115" t="s">
        <v>4015</v>
      </c>
      <c r="U52" s="115"/>
      <c r="X52" s="115">
        <f t="shared" si="2"/>
        <v>51</v>
      </c>
      <c r="Y52" s="115">
        <v>23</v>
      </c>
      <c r="Z52" s="115">
        <v>28</v>
      </c>
      <c r="AB52" s="115">
        <v>2017</v>
      </c>
      <c r="AC52" s="115" t="s">
        <v>3139</v>
      </c>
      <c r="AD52" s="115"/>
      <c r="AG52" s="115">
        <f t="shared" si="3"/>
        <v>88</v>
      </c>
      <c r="AH52" s="115">
        <v>44</v>
      </c>
      <c r="AI52" s="115">
        <v>44</v>
      </c>
      <c r="AK52" s="125">
        <v>2018</v>
      </c>
      <c r="AL52" s="125" t="s">
        <v>4147</v>
      </c>
      <c r="AM52" s="125" t="s">
        <v>378</v>
      </c>
      <c r="AP52" s="125">
        <f t="shared" si="4"/>
        <v>50</v>
      </c>
      <c r="AQ52" s="125">
        <v>50</v>
      </c>
      <c r="AR52" s="125"/>
      <c r="AT52" s="115">
        <v>2019</v>
      </c>
      <c r="AU52" s="115" t="s">
        <v>4148</v>
      </c>
      <c r="AV52" s="115"/>
      <c r="AY52" s="115">
        <f t="shared" si="5"/>
        <v>300</v>
      </c>
      <c r="AZ52" s="115">
        <v>163</v>
      </c>
      <c r="BA52" s="115">
        <v>137</v>
      </c>
      <c r="BC52" s="115">
        <v>2020</v>
      </c>
      <c r="BD52" s="115" t="s">
        <v>3989</v>
      </c>
      <c r="BE52" s="115"/>
      <c r="BH52" s="115">
        <f t="shared" si="6"/>
        <v>48</v>
      </c>
      <c r="BI52" s="115">
        <v>15</v>
      </c>
      <c r="BJ52" s="115">
        <v>33</v>
      </c>
    </row>
    <row r="53" spans="1:62">
      <c r="A53" s="115">
        <v>2014</v>
      </c>
      <c r="B53" s="115" t="s">
        <v>4149</v>
      </c>
      <c r="C53" s="115"/>
      <c r="F53" s="115">
        <f t="shared" si="7"/>
        <v>302</v>
      </c>
      <c r="G53" s="115">
        <v>238</v>
      </c>
      <c r="H53" s="115">
        <v>64</v>
      </c>
      <c r="J53" s="115">
        <v>2015</v>
      </c>
      <c r="K53" s="115" t="s">
        <v>4150</v>
      </c>
      <c r="L53" s="115"/>
      <c r="O53" s="115">
        <f t="shared" si="1"/>
        <v>63</v>
      </c>
      <c r="P53" s="115">
        <v>29</v>
      </c>
      <c r="Q53" s="115">
        <v>34</v>
      </c>
      <c r="S53" s="115">
        <v>2016</v>
      </c>
      <c r="T53" s="115" t="s">
        <v>4151</v>
      </c>
      <c r="U53" s="115"/>
      <c r="X53" s="115">
        <f t="shared" si="2"/>
        <v>300</v>
      </c>
      <c r="Y53" s="115">
        <v>244</v>
      </c>
      <c r="Z53" s="115">
        <v>56</v>
      </c>
      <c r="AB53" s="115">
        <v>2017</v>
      </c>
      <c r="AC53" s="115" t="s">
        <v>4152</v>
      </c>
      <c r="AD53" s="115"/>
      <c r="AG53" s="115">
        <f t="shared" si="3"/>
        <v>49</v>
      </c>
      <c r="AH53" s="115">
        <v>33</v>
      </c>
      <c r="AI53" s="115">
        <v>16</v>
      </c>
      <c r="AK53" s="125">
        <v>2018</v>
      </c>
      <c r="AL53" s="125" t="s">
        <v>3935</v>
      </c>
      <c r="AM53" s="125"/>
      <c r="AP53" s="125">
        <f t="shared" si="4"/>
        <v>530754</v>
      </c>
      <c r="AQ53" s="125">
        <v>264442</v>
      </c>
      <c r="AR53" s="125">
        <v>266312</v>
      </c>
      <c r="AT53" s="115">
        <v>2019</v>
      </c>
      <c r="AU53" s="115" t="s">
        <v>976</v>
      </c>
      <c r="AV53" s="115"/>
      <c r="AY53" s="115">
        <f t="shared" si="5"/>
        <v>45</v>
      </c>
      <c r="AZ53" s="115">
        <v>31</v>
      </c>
      <c r="BA53" s="115">
        <v>14</v>
      </c>
      <c r="BC53" s="115">
        <v>2020</v>
      </c>
      <c r="BD53" s="115" t="s">
        <v>4153</v>
      </c>
      <c r="BE53" s="115"/>
      <c r="BH53" s="115">
        <f t="shared" si="6"/>
        <v>84</v>
      </c>
      <c r="BI53" s="115">
        <v>28</v>
      </c>
      <c r="BJ53" s="115">
        <v>56</v>
      </c>
    </row>
    <row r="54" spans="1:62">
      <c r="A54" s="115">
        <v>2014</v>
      </c>
      <c r="B54" s="115" t="s">
        <v>4154</v>
      </c>
      <c r="C54" s="115"/>
      <c r="F54" s="115">
        <f t="shared" si="7"/>
        <v>23</v>
      </c>
      <c r="G54" s="115">
        <v>11</v>
      </c>
      <c r="H54" s="115">
        <v>12</v>
      </c>
      <c r="J54" s="115">
        <v>2015</v>
      </c>
      <c r="K54" s="115" t="s">
        <v>443</v>
      </c>
      <c r="L54" s="115" t="s">
        <v>3893</v>
      </c>
      <c r="O54" s="115">
        <f t="shared" si="1"/>
        <v>62</v>
      </c>
      <c r="P54" s="115">
        <v>62</v>
      </c>
      <c r="Q54" s="115"/>
      <c r="S54" s="115">
        <v>2016</v>
      </c>
      <c r="T54" s="115" t="s">
        <v>1782</v>
      </c>
      <c r="U54" s="115" t="s">
        <v>348</v>
      </c>
      <c r="X54" s="115">
        <f t="shared" si="2"/>
        <v>43</v>
      </c>
      <c r="Y54" s="115">
        <v>43</v>
      </c>
      <c r="Z54" s="115"/>
      <c r="AB54" s="115">
        <v>2017</v>
      </c>
      <c r="AC54" s="115" t="s">
        <v>1494</v>
      </c>
      <c r="AD54" s="115"/>
      <c r="AG54" s="115">
        <f t="shared" si="3"/>
        <v>29</v>
      </c>
      <c r="AH54" s="115">
        <v>24</v>
      </c>
      <c r="AI54" s="115">
        <v>5</v>
      </c>
      <c r="AK54" s="125">
        <v>2018</v>
      </c>
      <c r="AL54" s="125" t="s">
        <v>4155</v>
      </c>
      <c r="AM54" s="125"/>
      <c r="AP54" s="125">
        <f t="shared" si="4"/>
        <v>1592</v>
      </c>
      <c r="AQ54" s="125">
        <v>907</v>
      </c>
      <c r="AR54" s="125">
        <v>685</v>
      </c>
      <c r="AT54" s="115">
        <v>2019</v>
      </c>
      <c r="AU54" s="115" t="s">
        <v>4156</v>
      </c>
      <c r="AV54" s="115"/>
      <c r="AY54" s="115">
        <f t="shared" si="5"/>
        <v>58</v>
      </c>
      <c r="AZ54" s="115">
        <v>25</v>
      </c>
      <c r="BA54" s="115">
        <v>33</v>
      </c>
      <c r="BC54" s="115">
        <v>2020</v>
      </c>
      <c r="BD54" s="115" t="s">
        <v>4157</v>
      </c>
      <c r="BE54" s="115"/>
      <c r="BH54" s="115">
        <f t="shared" si="6"/>
        <v>53</v>
      </c>
      <c r="BI54" s="115">
        <v>36</v>
      </c>
      <c r="BJ54" s="115">
        <v>17</v>
      </c>
    </row>
    <row r="55" spans="1:62">
      <c r="A55" s="115">
        <v>2014</v>
      </c>
      <c r="B55" s="115" t="s">
        <v>4158</v>
      </c>
      <c r="C55" s="115" t="s">
        <v>4159</v>
      </c>
      <c r="F55" s="115">
        <f t="shared" si="7"/>
        <v>28</v>
      </c>
      <c r="G55" s="115">
        <v>28</v>
      </c>
      <c r="H55" s="115"/>
      <c r="J55" s="115">
        <v>2015</v>
      </c>
      <c r="K55" s="115" t="s">
        <v>4160</v>
      </c>
      <c r="L55" s="115"/>
      <c r="O55" s="115">
        <f t="shared" si="1"/>
        <v>32</v>
      </c>
      <c r="P55" s="115">
        <v>15</v>
      </c>
      <c r="Q55" s="115">
        <v>17</v>
      </c>
      <c r="S55" s="115">
        <v>2016</v>
      </c>
      <c r="T55" s="115" t="s">
        <v>4161</v>
      </c>
      <c r="U55" s="115"/>
      <c r="X55" s="115">
        <f t="shared" si="2"/>
        <v>438</v>
      </c>
      <c r="Y55" s="115">
        <v>402</v>
      </c>
      <c r="Z55" s="115">
        <v>36</v>
      </c>
      <c r="AB55" s="115">
        <v>2017</v>
      </c>
      <c r="AC55" s="115" t="s">
        <v>3981</v>
      </c>
      <c r="AD55" s="115"/>
      <c r="AG55" s="115">
        <f t="shared" si="3"/>
        <v>180</v>
      </c>
      <c r="AH55" s="115">
        <v>94</v>
      </c>
      <c r="AI55" s="115">
        <v>86</v>
      </c>
      <c r="AK55" s="125">
        <v>2018</v>
      </c>
      <c r="AL55" s="125" t="s">
        <v>4162</v>
      </c>
      <c r="AM55" s="125"/>
      <c r="AP55" s="125">
        <f t="shared" si="4"/>
        <v>40</v>
      </c>
      <c r="AQ55" s="125">
        <v>28</v>
      </c>
      <c r="AR55" s="125">
        <v>12</v>
      </c>
      <c r="AT55" s="115">
        <v>2019</v>
      </c>
      <c r="AU55" s="115" t="s">
        <v>4163</v>
      </c>
      <c r="AV55" s="115"/>
      <c r="AY55" s="115">
        <f t="shared" si="5"/>
        <v>41</v>
      </c>
      <c r="AZ55" s="115">
        <v>20</v>
      </c>
      <c r="BA55" s="115">
        <v>21</v>
      </c>
      <c r="BC55" s="115">
        <v>2020</v>
      </c>
      <c r="BD55" s="115" t="s">
        <v>488</v>
      </c>
      <c r="BE55" s="115"/>
      <c r="BH55" s="115">
        <f t="shared" si="6"/>
        <v>23</v>
      </c>
      <c r="BI55" s="115">
        <v>6</v>
      </c>
      <c r="BJ55" s="115">
        <v>17</v>
      </c>
    </row>
    <row r="56" spans="1:62">
      <c r="A56" s="115">
        <v>2014</v>
      </c>
      <c r="B56" s="115" t="s">
        <v>4164</v>
      </c>
      <c r="C56" s="115"/>
      <c r="F56" s="115">
        <f t="shared" si="7"/>
        <v>131</v>
      </c>
      <c r="G56" s="115">
        <v>104</v>
      </c>
      <c r="H56" s="115">
        <v>27</v>
      </c>
      <c r="J56" s="115">
        <v>2015</v>
      </c>
      <c r="K56" s="115" t="s">
        <v>4165</v>
      </c>
      <c r="L56" s="115"/>
      <c r="O56" s="115">
        <f t="shared" si="1"/>
        <v>122</v>
      </c>
      <c r="P56" s="115">
        <v>76</v>
      </c>
      <c r="Q56" s="115">
        <v>46</v>
      </c>
      <c r="S56" s="115">
        <v>2016</v>
      </c>
      <c r="T56" s="115" t="s">
        <v>4166</v>
      </c>
      <c r="U56" s="115"/>
      <c r="X56" s="115">
        <f t="shared" si="2"/>
        <v>75</v>
      </c>
      <c r="Y56" s="115">
        <v>58</v>
      </c>
      <c r="Z56" s="115">
        <v>17</v>
      </c>
      <c r="AB56" s="115">
        <v>2017</v>
      </c>
      <c r="AC56" s="115" t="s">
        <v>4127</v>
      </c>
      <c r="AD56" s="115"/>
      <c r="AG56" s="115">
        <f t="shared" si="3"/>
        <v>23</v>
      </c>
      <c r="AH56" s="115">
        <v>17</v>
      </c>
      <c r="AI56" s="115">
        <v>6</v>
      </c>
      <c r="AK56" s="125">
        <v>2018</v>
      </c>
      <c r="AL56" s="125" t="s">
        <v>4167</v>
      </c>
      <c r="AM56" s="125"/>
      <c r="AP56" s="125">
        <f t="shared" si="4"/>
        <v>20</v>
      </c>
      <c r="AQ56" s="125">
        <v>16</v>
      </c>
      <c r="AR56" s="125">
        <v>4</v>
      </c>
      <c r="AT56" s="115">
        <v>2019</v>
      </c>
      <c r="AU56" s="115" t="s">
        <v>4168</v>
      </c>
      <c r="AV56" s="115"/>
      <c r="AY56" s="115">
        <f t="shared" si="5"/>
        <v>329</v>
      </c>
      <c r="AZ56" s="115">
        <v>211</v>
      </c>
      <c r="BA56" s="115">
        <v>118</v>
      </c>
      <c r="BC56" s="115">
        <v>2020</v>
      </c>
      <c r="BD56" s="115" t="s">
        <v>4169</v>
      </c>
      <c r="BE56" s="115"/>
      <c r="BH56" s="115">
        <f t="shared" si="6"/>
        <v>19</v>
      </c>
      <c r="BI56" s="115">
        <v>9</v>
      </c>
      <c r="BJ56" s="115">
        <v>10</v>
      </c>
    </row>
    <row r="57" spans="1:62">
      <c r="A57" s="115">
        <v>2014</v>
      </c>
      <c r="B57" s="115" t="s">
        <v>4170</v>
      </c>
      <c r="C57" s="115"/>
      <c r="F57" s="115">
        <f t="shared" si="7"/>
        <v>272</v>
      </c>
      <c r="G57" s="115">
        <v>136</v>
      </c>
      <c r="H57" s="115">
        <v>136</v>
      </c>
      <c r="J57" s="115">
        <v>2015</v>
      </c>
      <c r="K57" s="115" t="s">
        <v>4171</v>
      </c>
      <c r="L57" s="115"/>
      <c r="O57" s="115">
        <f t="shared" si="1"/>
        <v>176</v>
      </c>
      <c r="P57" s="115">
        <v>54</v>
      </c>
      <c r="Q57" s="115">
        <v>122</v>
      </c>
      <c r="S57" s="115">
        <v>2016</v>
      </c>
      <c r="T57" s="115" t="s">
        <v>4172</v>
      </c>
      <c r="U57" s="115"/>
      <c r="X57" s="115">
        <f t="shared" si="2"/>
        <v>176</v>
      </c>
      <c r="Y57" s="115">
        <v>135</v>
      </c>
      <c r="Z57" s="115">
        <v>41</v>
      </c>
      <c r="AB57" s="115">
        <v>2017</v>
      </c>
      <c r="AC57" s="115" t="s">
        <v>3921</v>
      </c>
      <c r="AD57" s="115"/>
      <c r="AG57" s="115">
        <f t="shared" si="3"/>
        <v>37</v>
      </c>
      <c r="AH57" s="115">
        <v>21</v>
      </c>
      <c r="AI57" s="115">
        <v>16</v>
      </c>
      <c r="AK57" s="125">
        <v>2018</v>
      </c>
      <c r="AL57" s="125" t="s">
        <v>4173</v>
      </c>
      <c r="AM57" s="125"/>
      <c r="AP57" s="125">
        <f t="shared" si="4"/>
        <v>38</v>
      </c>
      <c r="AQ57" s="125">
        <v>18</v>
      </c>
      <c r="AR57" s="125">
        <v>20</v>
      </c>
      <c r="AT57" s="115">
        <v>2019</v>
      </c>
      <c r="AU57" s="115" t="s">
        <v>4174</v>
      </c>
      <c r="AV57" s="115"/>
      <c r="AY57" s="115">
        <f t="shared" si="5"/>
        <v>44</v>
      </c>
      <c r="AZ57" s="115">
        <v>5</v>
      </c>
      <c r="BA57" s="115">
        <v>39</v>
      </c>
      <c r="BC57" s="115">
        <v>2020</v>
      </c>
      <c r="BD57" s="115" t="s">
        <v>4175</v>
      </c>
      <c r="BE57" s="115"/>
      <c r="BH57" s="115">
        <f t="shared" si="6"/>
        <v>71</v>
      </c>
      <c r="BI57" s="115">
        <v>45</v>
      </c>
      <c r="BJ57" s="115">
        <v>26</v>
      </c>
    </row>
    <row r="58" spans="1:62">
      <c r="A58" s="115">
        <v>2014</v>
      </c>
      <c r="B58" s="115" t="s">
        <v>4050</v>
      </c>
      <c r="C58" s="115"/>
      <c r="F58" s="115">
        <f t="shared" si="7"/>
        <v>67</v>
      </c>
      <c r="G58" s="115">
        <v>39</v>
      </c>
      <c r="H58" s="115">
        <v>28</v>
      </c>
      <c r="J58" s="115">
        <v>2015</v>
      </c>
      <c r="K58" s="115" t="s">
        <v>4176</v>
      </c>
      <c r="L58" s="115"/>
      <c r="O58" s="115">
        <f t="shared" si="1"/>
        <v>265</v>
      </c>
      <c r="P58" s="115">
        <v>195</v>
      </c>
      <c r="Q58" s="115">
        <v>70</v>
      </c>
      <c r="S58" s="115">
        <v>2016</v>
      </c>
      <c r="T58" s="115" t="s">
        <v>4177</v>
      </c>
      <c r="U58" s="115" t="s">
        <v>378</v>
      </c>
      <c r="X58" s="115">
        <f t="shared" si="2"/>
        <v>26</v>
      </c>
      <c r="Y58" s="115">
        <v>26</v>
      </c>
      <c r="Z58" s="115"/>
      <c r="AB58" s="115">
        <v>2017</v>
      </c>
      <c r="AC58" s="115" t="s">
        <v>4178</v>
      </c>
      <c r="AD58" s="115"/>
      <c r="AG58" s="115">
        <f t="shared" si="3"/>
        <v>12</v>
      </c>
      <c r="AH58" s="115">
        <v>5</v>
      </c>
      <c r="AI58" s="115">
        <v>7</v>
      </c>
      <c r="AK58" s="125">
        <v>2018</v>
      </c>
      <c r="AL58" s="125" t="s">
        <v>3494</v>
      </c>
      <c r="AM58" s="125"/>
      <c r="AP58" s="125">
        <f t="shared" si="4"/>
        <v>8425</v>
      </c>
      <c r="AQ58" s="125">
        <v>6110</v>
      </c>
      <c r="AR58" s="125">
        <v>2315</v>
      </c>
      <c r="AT58" s="115">
        <v>2019</v>
      </c>
      <c r="AU58" s="115" t="s">
        <v>4179</v>
      </c>
      <c r="AV58" s="115"/>
      <c r="AY58" s="115">
        <f t="shared" si="5"/>
        <v>125</v>
      </c>
      <c r="AZ58" s="115">
        <v>23</v>
      </c>
      <c r="BA58" s="115">
        <v>102</v>
      </c>
      <c r="BC58" s="115">
        <v>2020</v>
      </c>
      <c r="BD58" s="115" t="s">
        <v>4180</v>
      </c>
      <c r="BE58" s="115"/>
      <c r="BH58" s="115">
        <f t="shared" si="6"/>
        <v>879</v>
      </c>
      <c r="BI58" s="115">
        <v>767</v>
      </c>
      <c r="BJ58" s="115">
        <v>112</v>
      </c>
    </row>
    <row r="59" spans="1:62">
      <c r="A59" s="115">
        <v>2014</v>
      </c>
      <c r="B59" s="115" t="s">
        <v>4181</v>
      </c>
      <c r="C59" s="115" t="s">
        <v>348</v>
      </c>
      <c r="F59" s="115">
        <f t="shared" si="7"/>
        <v>41</v>
      </c>
      <c r="G59" s="115">
        <v>41</v>
      </c>
      <c r="H59" s="115"/>
      <c r="J59" s="115">
        <v>2015</v>
      </c>
      <c r="K59" s="115" t="s">
        <v>1568</v>
      </c>
      <c r="L59" s="115"/>
      <c r="O59" s="115">
        <f t="shared" si="1"/>
        <v>48473</v>
      </c>
      <c r="P59" s="115">
        <v>25232</v>
      </c>
      <c r="Q59" s="115">
        <v>23241</v>
      </c>
      <c r="S59" s="115">
        <v>2016</v>
      </c>
      <c r="T59" s="115" t="s">
        <v>4182</v>
      </c>
      <c r="U59" s="115"/>
      <c r="X59" s="115">
        <f t="shared" si="2"/>
        <v>1104</v>
      </c>
      <c r="Y59" s="115">
        <v>928</v>
      </c>
      <c r="Z59" s="115">
        <v>176</v>
      </c>
      <c r="AB59" s="115">
        <v>2017</v>
      </c>
      <c r="AC59" s="115" t="s">
        <v>347</v>
      </c>
      <c r="AD59" s="115"/>
      <c r="AG59" s="115">
        <f t="shared" si="3"/>
        <v>117</v>
      </c>
      <c r="AH59" s="115">
        <v>96</v>
      </c>
      <c r="AI59" s="115">
        <v>21</v>
      </c>
      <c r="AK59" s="125">
        <v>2018</v>
      </c>
      <c r="AL59" s="125" t="s">
        <v>4183</v>
      </c>
      <c r="AM59" s="125"/>
      <c r="AP59" s="125">
        <f t="shared" si="4"/>
        <v>90</v>
      </c>
      <c r="AQ59" s="125">
        <v>36</v>
      </c>
      <c r="AR59" s="125">
        <v>54</v>
      </c>
      <c r="AT59" s="115">
        <v>2019</v>
      </c>
      <c r="AU59" s="115" t="s">
        <v>4184</v>
      </c>
      <c r="AV59" s="115"/>
      <c r="AY59" s="115">
        <f t="shared" si="5"/>
        <v>912</v>
      </c>
      <c r="AZ59" s="115">
        <v>435</v>
      </c>
      <c r="BA59" s="115">
        <v>477</v>
      </c>
      <c r="BC59" s="115">
        <v>2020</v>
      </c>
      <c r="BD59" s="115" t="s">
        <v>4185</v>
      </c>
      <c r="BE59" s="115"/>
      <c r="BH59" s="115">
        <f t="shared" si="6"/>
        <v>2080</v>
      </c>
      <c r="BI59" s="115">
        <v>948</v>
      </c>
      <c r="BJ59" s="115">
        <v>1132</v>
      </c>
    </row>
    <row r="60" spans="1:62">
      <c r="A60" s="115">
        <v>2014</v>
      </c>
      <c r="B60" s="115" t="s">
        <v>4186</v>
      </c>
      <c r="C60" s="115"/>
      <c r="F60" s="115">
        <f t="shared" si="7"/>
        <v>85</v>
      </c>
      <c r="G60" s="115">
        <v>43</v>
      </c>
      <c r="H60" s="115">
        <v>42</v>
      </c>
      <c r="J60" s="115">
        <v>2015</v>
      </c>
      <c r="K60" s="115" t="s">
        <v>4187</v>
      </c>
      <c r="L60" s="115"/>
      <c r="O60" s="115">
        <f t="shared" si="1"/>
        <v>135</v>
      </c>
      <c r="P60" s="115">
        <v>83</v>
      </c>
      <c r="Q60" s="115">
        <v>52</v>
      </c>
      <c r="S60" s="115">
        <v>2016</v>
      </c>
      <c r="T60" s="115" t="s">
        <v>4188</v>
      </c>
      <c r="U60" s="115"/>
      <c r="X60" s="115">
        <f t="shared" si="2"/>
        <v>324</v>
      </c>
      <c r="Y60" s="115">
        <v>207</v>
      </c>
      <c r="Z60" s="115">
        <v>117</v>
      </c>
      <c r="AB60" s="115">
        <v>2017</v>
      </c>
      <c r="AC60" s="115" t="s">
        <v>4189</v>
      </c>
      <c r="AD60" s="115"/>
      <c r="AG60" s="115">
        <f t="shared" si="3"/>
        <v>49</v>
      </c>
      <c r="AH60" s="115">
        <v>30</v>
      </c>
      <c r="AI60" s="115">
        <v>19</v>
      </c>
      <c r="AK60" s="125">
        <v>2018</v>
      </c>
      <c r="AL60" s="125" t="s">
        <v>192</v>
      </c>
      <c r="AM60" s="125"/>
      <c r="AP60" s="125">
        <f t="shared" si="4"/>
        <v>358</v>
      </c>
      <c r="AQ60" s="125">
        <v>170</v>
      </c>
      <c r="AR60" s="125">
        <v>188</v>
      </c>
      <c r="AT60" s="115">
        <v>2019</v>
      </c>
      <c r="AU60" s="115" t="s">
        <v>4190</v>
      </c>
      <c r="AV60" s="115"/>
      <c r="AY60" s="115">
        <f t="shared" si="5"/>
        <v>34</v>
      </c>
      <c r="AZ60" s="115">
        <v>28</v>
      </c>
      <c r="BA60" s="115">
        <v>6</v>
      </c>
      <c r="BC60" s="115">
        <v>2020</v>
      </c>
      <c r="BD60" s="115" t="s">
        <v>1510</v>
      </c>
      <c r="BE60" s="115"/>
      <c r="BH60" s="115">
        <f t="shared" si="6"/>
        <v>1432</v>
      </c>
      <c r="BI60" s="115">
        <v>1068</v>
      </c>
      <c r="BJ60" s="115">
        <v>364</v>
      </c>
    </row>
    <row r="61" spans="1:62">
      <c r="A61" s="115">
        <v>2014</v>
      </c>
      <c r="B61" s="115" t="s">
        <v>4191</v>
      </c>
      <c r="C61" s="115" t="s">
        <v>348</v>
      </c>
      <c r="F61" s="115">
        <f t="shared" si="7"/>
        <v>287</v>
      </c>
      <c r="G61" s="115">
        <v>287</v>
      </c>
      <c r="H61" s="115"/>
      <c r="J61" s="115">
        <v>2015</v>
      </c>
      <c r="K61" s="115" t="s">
        <v>4192</v>
      </c>
      <c r="L61" s="115"/>
      <c r="O61" s="115">
        <f t="shared" si="1"/>
        <v>1190</v>
      </c>
      <c r="P61" s="115">
        <v>603</v>
      </c>
      <c r="Q61" s="115">
        <v>587</v>
      </c>
      <c r="S61" s="115">
        <v>2016</v>
      </c>
      <c r="T61" s="115" t="s">
        <v>4193</v>
      </c>
      <c r="U61" s="115"/>
      <c r="X61" s="115">
        <f t="shared" si="2"/>
        <v>150</v>
      </c>
      <c r="Y61" s="115">
        <v>63</v>
      </c>
      <c r="Z61" s="115">
        <v>87</v>
      </c>
      <c r="AB61" s="115">
        <v>2017</v>
      </c>
      <c r="AC61" s="115" t="s">
        <v>4194</v>
      </c>
      <c r="AD61" s="115" t="s">
        <v>348</v>
      </c>
      <c r="AG61" s="115">
        <f t="shared" si="3"/>
        <v>40</v>
      </c>
      <c r="AH61" s="115">
        <v>40</v>
      </c>
      <c r="AI61" s="115"/>
      <c r="AK61" s="125">
        <v>2018</v>
      </c>
      <c r="AL61" s="125" t="s">
        <v>488</v>
      </c>
      <c r="AM61" s="125"/>
      <c r="AP61" s="125">
        <f t="shared" si="4"/>
        <v>121</v>
      </c>
      <c r="AQ61" s="125">
        <v>29</v>
      </c>
      <c r="AR61" s="125">
        <v>92</v>
      </c>
      <c r="AT61" s="115">
        <v>2019</v>
      </c>
      <c r="AU61" s="115" t="s">
        <v>4195</v>
      </c>
      <c r="AV61" s="115"/>
      <c r="AY61" s="115">
        <f t="shared" si="5"/>
        <v>41</v>
      </c>
      <c r="AZ61" s="115">
        <v>20</v>
      </c>
      <c r="BA61" s="115">
        <v>21</v>
      </c>
      <c r="BC61" s="115">
        <v>2020</v>
      </c>
      <c r="BD61" s="115" t="s">
        <v>4196</v>
      </c>
      <c r="BE61" s="115"/>
      <c r="BH61" s="115">
        <f t="shared" si="6"/>
        <v>34</v>
      </c>
      <c r="BI61" s="115">
        <v>15</v>
      </c>
      <c r="BJ61" s="115">
        <v>19</v>
      </c>
    </row>
    <row r="62" spans="1:62">
      <c r="A62" s="115">
        <v>2014</v>
      </c>
      <c r="B62" s="115" t="s">
        <v>2513</v>
      </c>
      <c r="C62" s="115"/>
      <c r="F62" s="115">
        <f t="shared" si="7"/>
        <v>49</v>
      </c>
      <c r="G62" s="115">
        <v>20</v>
      </c>
      <c r="H62" s="115">
        <v>29</v>
      </c>
      <c r="J62" s="115">
        <v>2015</v>
      </c>
      <c r="K62" s="115" t="s">
        <v>4197</v>
      </c>
      <c r="L62" s="115" t="s">
        <v>348</v>
      </c>
      <c r="O62" s="115">
        <f t="shared" si="1"/>
        <v>80</v>
      </c>
      <c r="P62" s="115">
        <v>80</v>
      </c>
      <c r="Q62" s="115"/>
      <c r="S62" s="115">
        <v>2016</v>
      </c>
      <c r="T62" s="115" t="s">
        <v>1721</v>
      </c>
      <c r="U62" s="115"/>
      <c r="X62" s="115">
        <f t="shared" si="2"/>
        <v>19</v>
      </c>
      <c r="Y62" s="115">
        <v>15</v>
      </c>
      <c r="Z62" s="115">
        <v>4</v>
      </c>
      <c r="AB62" s="115">
        <v>2017</v>
      </c>
      <c r="AC62" s="115" t="s">
        <v>230</v>
      </c>
      <c r="AD62" s="115"/>
      <c r="AG62" s="115">
        <f t="shared" si="3"/>
        <v>98</v>
      </c>
      <c r="AH62" s="115">
        <v>72</v>
      </c>
      <c r="AI62" s="115">
        <v>26</v>
      </c>
      <c r="AK62" s="125">
        <v>2018</v>
      </c>
      <c r="AL62" s="125" t="s">
        <v>4198</v>
      </c>
      <c r="AM62" s="125"/>
      <c r="AP62" s="125">
        <f t="shared" si="4"/>
        <v>26</v>
      </c>
      <c r="AQ62" s="125">
        <v>15</v>
      </c>
      <c r="AR62" s="125">
        <v>11</v>
      </c>
      <c r="AT62" s="115">
        <v>2019</v>
      </c>
      <c r="AU62" s="115" t="s">
        <v>4199</v>
      </c>
      <c r="AV62" s="115" t="s">
        <v>4200</v>
      </c>
      <c r="AY62" s="115">
        <f t="shared" si="5"/>
        <v>664</v>
      </c>
      <c r="AZ62" s="115">
        <v>664</v>
      </c>
      <c r="BA62" s="115"/>
      <c r="BC62" s="115">
        <v>2020</v>
      </c>
      <c r="BD62" s="115" t="s">
        <v>4201</v>
      </c>
      <c r="BE62" s="115"/>
      <c r="BH62" s="115">
        <f t="shared" si="6"/>
        <v>96</v>
      </c>
      <c r="BI62" s="115">
        <v>74</v>
      </c>
      <c r="BJ62" s="115">
        <v>22</v>
      </c>
    </row>
    <row r="63" spans="1:62">
      <c r="A63" s="115">
        <v>2014</v>
      </c>
      <c r="B63" s="115" t="s">
        <v>4202</v>
      </c>
      <c r="C63" s="115"/>
      <c r="F63" s="115">
        <f t="shared" si="7"/>
        <v>52</v>
      </c>
      <c r="G63" s="115">
        <v>39</v>
      </c>
      <c r="H63" s="115">
        <v>13</v>
      </c>
      <c r="J63" s="115">
        <v>2015</v>
      </c>
      <c r="K63" s="115" t="s">
        <v>4203</v>
      </c>
      <c r="L63" s="115" t="s">
        <v>348</v>
      </c>
      <c r="O63" s="115">
        <f t="shared" si="1"/>
        <v>33</v>
      </c>
      <c r="P63" s="115">
        <v>33</v>
      </c>
      <c r="Q63" s="115"/>
      <c r="S63" s="116">
        <v>2016</v>
      </c>
      <c r="T63" s="116" t="s">
        <v>4204</v>
      </c>
      <c r="U63" s="116" t="s">
        <v>2564</v>
      </c>
      <c r="V63" s="116" t="s">
        <v>914</v>
      </c>
      <c r="X63" s="116">
        <f t="shared" si="2"/>
        <v>782</v>
      </c>
      <c r="Y63" s="116"/>
      <c r="Z63" s="116">
        <v>782</v>
      </c>
      <c r="AB63" s="115">
        <v>2017</v>
      </c>
      <c r="AC63" s="115" t="s">
        <v>4205</v>
      </c>
      <c r="AD63" s="115"/>
      <c r="AG63" s="115">
        <f t="shared" si="3"/>
        <v>1624</v>
      </c>
      <c r="AH63" s="115">
        <v>908</v>
      </c>
      <c r="AI63" s="115">
        <v>716</v>
      </c>
      <c r="AK63" s="125">
        <v>2018</v>
      </c>
      <c r="AL63" s="125" t="s">
        <v>3928</v>
      </c>
      <c r="AM63" s="125"/>
      <c r="AP63" s="125">
        <f t="shared" si="4"/>
        <v>143</v>
      </c>
      <c r="AQ63" s="125">
        <v>90</v>
      </c>
      <c r="AR63" s="125">
        <v>53</v>
      </c>
      <c r="AT63" s="115">
        <v>2019</v>
      </c>
      <c r="AU63" s="115" t="s">
        <v>4206</v>
      </c>
      <c r="AV63" s="115"/>
      <c r="AY63" s="115">
        <f t="shared" si="5"/>
        <v>20</v>
      </c>
      <c r="AZ63" s="115">
        <v>6</v>
      </c>
      <c r="BA63" s="115">
        <v>14</v>
      </c>
      <c r="BC63" s="115">
        <v>2020</v>
      </c>
      <c r="BD63" s="115" t="s">
        <v>4207</v>
      </c>
      <c r="BE63" s="115"/>
      <c r="BH63" s="115">
        <f t="shared" si="6"/>
        <v>110</v>
      </c>
      <c r="BI63" s="115">
        <v>47</v>
      </c>
      <c r="BJ63" s="115">
        <v>63</v>
      </c>
    </row>
    <row r="64" spans="1:62">
      <c r="A64" s="115">
        <v>2014</v>
      </c>
      <c r="B64" s="115" t="s">
        <v>4208</v>
      </c>
      <c r="C64" s="115"/>
      <c r="F64" s="115">
        <f t="shared" si="7"/>
        <v>55</v>
      </c>
      <c r="G64" s="115">
        <v>31</v>
      </c>
      <c r="H64" s="115">
        <v>24</v>
      </c>
      <c r="J64" s="115">
        <v>2015</v>
      </c>
      <c r="K64" s="115" t="s">
        <v>2574</v>
      </c>
      <c r="L64" s="115" t="s">
        <v>4209</v>
      </c>
      <c r="O64" s="115">
        <f t="shared" si="1"/>
        <v>18</v>
      </c>
      <c r="P64" s="115">
        <v>18</v>
      </c>
      <c r="Q64" s="115"/>
      <c r="S64" s="115">
        <v>2016</v>
      </c>
      <c r="T64" s="115" t="s">
        <v>879</v>
      </c>
      <c r="U64" s="115"/>
      <c r="X64" s="115">
        <f t="shared" si="2"/>
        <v>30</v>
      </c>
      <c r="Y64" s="115">
        <v>11</v>
      </c>
      <c r="Z64" s="115">
        <v>19</v>
      </c>
      <c r="AB64" s="115">
        <v>2017</v>
      </c>
      <c r="AC64" s="115" t="s">
        <v>4210</v>
      </c>
      <c r="AD64" s="115"/>
      <c r="AG64" s="115">
        <f t="shared" si="3"/>
        <v>143</v>
      </c>
      <c r="AH64" s="115">
        <v>107</v>
      </c>
      <c r="AI64" s="115">
        <v>36</v>
      </c>
      <c r="AK64" s="125">
        <v>2018</v>
      </c>
      <c r="AL64" s="125" t="s">
        <v>3388</v>
      </c>
      <c r="AM64" s="125"/>
      <c r="AP64" s="125">
        <f t="shared" si="4"/>
        <v>10</v>
      </c>
      <c r="AQ64" s="125">
        <v>1</v>
      </c>
      <c r="AR64" s="125">
        <v>9</v>
      </c>
      <c r="AT64" s="115">
        <v>2019</v>
      </c>
      <c r="AU64" s="115" t="s">
        <v>4211</v>
      </c>
      <c r="AV64" s="115"/>
      <c r="AY64" s="115">
        <f t="shared" si="5"/>
        <v>129</v>
      </c>
      <c r="AZ64" s="115">
        <v>108</v>
      </c>
      <c r="BA64" s="115">
        <v>21</v>
      </c>
      <c r="BC64" s="115">
        <v>2020</v>
      </c>
      <c r="BD64" s="115" t="s">
        <v>4091</v>
      </c>
      <c r="BE64" s="115"/>
      <c r="BH64" s="115">
        <f t="shared" si="6"/>
        <v>24</v>
      </c>
      <c r="BI64" s="115">
        <v>9</v>
      </c>
      <c r="BJ64" s="115">
        <v>15</v>
      </c>
    </row>
    <row r="65" spans="1:62">
      <c r="A65" s="115">
        <v>2014</v>
      </c>
      <c r="B65" s="115" t="s">
        <v>4170</v>
      </c>
      <c r="C65" s="115"/>
      <c r="F65" s="115">
        <f t="shared" si="7"/>
        <v>34</v>
      </c>
      <c r="G65" s="115">
        <v>29</v>
      </c>
      <c r="H65" s="115">
        <v>5</v>
      </c>
      <c r="J65" s="115">
        <v>2015</v>
      </c>
      <c r="K65" s="115" t="s">
        <v>4212</v>
      </c>
      <c r="L65" s="115"/>
      <c r="O65" s="115">
        <f t="shared" si="1"/>
        <v>5867</v>
      </c>
      <c r="P65" s="115">
        <v>2769</v>
      </c>
      <c r="Q65" s="115">
        <v>3098</v>
      </c>
      <c r="S65" s="115">
        <v>2016</v>
      </c>
      <c r="T65" s="115" t="s">
        <v>4213</v>
      </c>
      <c r="U65" s="115"/>
      <c r="X65" s="115">
        <f t="shared" si="2"/>
        <v>54</v>
      </c>
      <c r="Y65" s="115">
        <v>8</v>
      </c>
      <c r="Z65" s="115">
        <v>46</v>
      </c>
      <c r="AB65" s="115">
        <v>2017</v>
      </c>
      <c r="AC65" s="115" t="s">
        <v>4214</v>
      </c>
      <c r="AD65" s="115"/>
      <c r="AG65" s="115">
        <f t="shared" si="3"/>
        <v>774</v>
      </c>
      <c r="AH65" s="115">
        <v>457</v>
      </c>
      <c r="AI65" s="115">
        <v>317</v>
      </c>
      <c r="AK65" s="125">
        <v>2018</v>
      </c>
      <c r="AL65" s="125" t="s">
        <v>3139</v>
      </c>
      <c r="AM65" s="125"/>
      <c r="AP65" s="125">
        <f t="shared" si="4"/>
        <v>304</v>
      </c>
      <c r="AQ65" s="125">
        <v>61</v>
      </c>
      <c r="AR65" s="125">
        <v>243</v>
      </c>
      <c r="AT65" s="115">
        <v>2019</v>
      </c>
      <c r="AU65" s="115" t="s">
        <v>4215</v>
      </c>
      <c r="AV65" s="115" t="s">
        <v>348</v>
      </c>
      <c r="AY65" s="115">
        <f t="shared" si="5"/>
        <v>542</v>
      </c>
      <c r="AZ65" s="115">
        <v>542</v>
      </c>
      <c r="BA65" s="115"/>
      <c r="BC65" s="115">
        <v>2020</v>
      </c>
      <c r="BD65" s="115" t="s">
        <v>4216</v>
      </c>
      <c r="BE65" s="115"/>
      <c r="BH65" s="115">
        <f t="shared" si="6"/>
        <v>92</v>
      </c>
      <c r="BI65" s="115">
        <v>52</v>
      </c>
      <c r="BJ65" s="115">
        <v>40</v>
      </c>
    </row>
    <row r="66" spans="1:62">
      <c r="A66" s="116">
        <v>2014</v>
      </c>
      <c r="B66" s="116" t="s">
        <v>4217</v>
      </c>
      <c r="C66" s="116" t="s">
        <v>2588</v>
      </c>
      <c r="D66" s="116" t="s">
        <v>914</v>
      </c>
      <c r="E66" s="116"/>
      <c r="F66" s="116">
        <f t="shared" si="7"/>
        <v>63</v>
      </c>
      <c r="G66" s="116">
        <v>63</v>
      </c>
      <c r="H66" s="116"/>
      <c r="J66" s="115">
        <v>2015</v>
      </c>
      <c r="K66" s="115" t="s">
        <v>2422</v>
      </c>
      <c r="L66" s="115"/>
      <c r="M66" s="116"/>
      <c r="N66" s="116"/>
      <c r="O66" s="115">
        <f t="shared" si="1"/>
        <v>34</v>
      </c>
      <c r="P66" s="115">
        <v>32</v>
      </c>
      <c r="Q66" s="115">
        <v>2</v>
      </c>
      <c r="S66" s="115">
        <v>2016</v>
      </c>
      <c r="T66" s="115" t="s">
        <v>4078</v>
      </c>
      <c r="U66" s="115" t="s">
        <v>4218</v>
      </c>
      <c r="V66" s="116"/>
      <c r="W66" s="116"/>
      <c r="X66" s="115">
        <f t="shared" si="2"/>
        <v>10</v>
      </c>
      <c r="Y66" s="115">
        <v>10</v>
      </c>
      <c r="Z66" s="115"/>
      <c r="AB66" s="115">
        <v>2017</v>
      </c>
      <c r="AC66" s="115" t="s">
        <v>4219</v>
      </c>
      <c r="AD66" s="115"/>
      <c r="AE66" s="116"/>
      <c r="AF66" s="116"/>
      <c r="AG66" s="115">
        <f t="shared" si="3"/>
        <v>17</v>
      </c>
      <c r="AH66" s="115">
        <v>12</v>
      </c>
      <c r="AI66" s="115">
        <v>5</v>
      </c>
      <c r="AK66" s="125">
        <v>2018</v>
      </c>
      <c r="AL66" s="125" t="s">
        <v>4220</v>
      </c>
      <c r="AM66" s="125"/>
      <c r="AN66" s="116"/>
      <c r="AO66" s="116"/>
      <c r="AP66" s="125">
        <f t="shared" si="4"/>
        <v>300</v>
      </c>
      <c r="AQ66" s="125">
        <v>141</v>
      </c>
      <c r="AR66" s="125">
        <v>159</v>
      </c>
      <c r="AT66" s="115">
        <v>2019</v>
      </c>
      <c r="AU66" s="115" t="s">
        <v>4221</v>
      </c>
      <c r="AV66" s="115"/>
      <c r="AW66" s="116"/>
      <c r="AX66" s="116"/>
      <c r="AY66" s="115">
        <f t="shared" si="5"/>
        <v>117</v>
      </c>
      <c r="AZ66" s="115">
        <v>54</v>
      </c>
      <c r="BA66" s="115">
        <v>63</v>
      </c>
      <c r="BC66" s="115">
        <v>2020</v>
      </c>
      <c r="BD66" s="115" t="s">
        <v>64</v>
      </c>
      <c r="BE66" s="115"/>
      <c r="BF66" s="116"/>
      <c r="BG66" s="116"/>
      <c r="BH66" s="115">
        <f t="shared" si="6"/>
        <v>61</v>
      </c>
      <c r="BI66" s="115">
        <v>47</v>
      </c>
      <c r="BJ66" s="115">
        <v>14</v>
      </c>
    </row>
    <row r="67" spans="1:62">
      <c r="A67" s="115">
        <v>2014</v>
      </c>
      <c r="B67" s="115" t="s">
        <v>4222</v>
      </c>
      <c r="C67" s="115"/>
      <c r="F67" s="115">
        <f t="shared" si="7"/>
        <v>11</v>
      </c>
      <c r="G67" s="115">
        <v>5</v>
      </c>
      <c r="H67" s="115">
        <v>6</v>
      </c>
      <c r="J67" s="115">
        <v>2015</v>
      </c>
      <c r="K67" s="115" t="s">
        <v>4223</v>
      </c>
      <c r="L67" s="115"/>
      <c r="O67" s="115">
        <f t="shared" ref="O67:O130" si="8">SUM(P67:Q67)</f>
        <v>140</v>
      </c>
      <c r="P67" s="115">
        <v>60</v>
      </c>
      <c r="Q67" s="115">
        <v>80</v>
      </c>
      <c r="S67" s="115">
        <v>2016</v>
      </c>
      <c r="T67" s="115" t="s">
        <v>2901</v>
      </c>
      <c r="U67" s="115"/>
      <c r="X67" s="115">
        <f t="shared" ref="X67:X130" si="9">SUM(Y67:Z67)</f>
        <v>40</v>
      </c>
      <c r="Y67" s="115">
        <v>33</v>
      </c>
      <c r="Z67" s="115">
        <v>7</v>
      </c>
      <c r="AB67" s="115">
        <v>2017</v>
      </c>
      <c r="AC67" s="115" t="s">
        <v>4176</v>
      </c>
      <c r="AD67" s="115"/>
      <c r="AG67" s="115">
        <f t="shared" ref="AG67:AG130" si="10">SUM(AH67:AI67)</f>
        <v>69</v>
      </c>
      <c r="AH67" s="115">
        <v>51</v>
      </c>
      <c r="AI67" s="115">
        <v>18</v>
      </c>
      <c r="AK67" s="125">
        <v>2018</v>
      </c>
      <c r="AL67" s="125" t="s">
        <v>4166</v>
      </c>
      <c r="AM67" s="125"/>
      <c r="AP67" s="125">
        <f t="shared" ref="AP67:AP130" si="11">SUM(AQ67:AR67)</f>
        <v>9321</v>
      </c>
      <c r="AQ67" s="125">
        <v>4742</v>
      </c>
      <c r="AR67" s="125">
        <v>4579</v>
      </c>
      <c r="AT67" s="115">
        <v>2019</v>
      </c>
      <c r="AU67" s="115" t="s">
        <v>4224</v>
      </c>
      <c r="AV67" s="115"/>
      <c r="AY67" s="115">
        <f t="shared" ref="AY67:AY130" si="12">SUM(AZ67:BA67)</f>
        <v>714</v>
      </c>
      <c r="AZ67" s="115">
        <v>630</v>
      </c>
      <c r="BA67" s="115">
        <v>84</v>
      </c>
      <c r="BC67" s="115">
        <v>2020</v>
      </c>
      <c r="BD67" s="115" t="s">
        <v>4225</v>
      </c>
      <c r="BE67" s="115"/>
      <c r="BH67" s="115">
        <f t="shared" ref="BH67:BH130" si="13">SUM(BI67:BJ67)</f>
        <v>206</v>
      </c>
      <c r="BI67" s="115">
        <v>115</v>
      </c>
      <c r="BJ67" s="115">
        <v>91</v>
      </c>
    </row>
    <row r="68" spans="1:62">
      <c r="A68" s="115">
        <v>2014</v>
      </c>
      <c r="B68" s="115" t="s">
        <v>4226</v>
      </c>
      <c r="C68" s="115" t="s">
        <v>1770</v>
      </c>
      <c r="F68" s="115">
        <f t="shared" si="7"/>
        <v>226</v>
      </c>
      <c r="G68" s="115">
        <v>226</v>
      </c>
      <c r="H68" s="115"/>
      <c r="J68" s="115">
        <v>2015</v>
      </c>
      <c r="K68" s="115" t="s">
        <v>3930</v>
      </c>
      <c r="L68" s="115"/>
      <c r="O68" s="115">
        <f t="shared" si="8"/>
        <v>84</v>
      </c>
      <c r="P68" s="115">
        <v>41</v>
      </c>
      <c r="Q68" s="115">
        <v>43</v>
      </c>
      <c r="S68" s="115">
        <v>2016</v>
      </c>
      <c r="T68" s="115" t="s">
        <v>4227</v>
      </c>
      <c r="U68" s="115"/>
      <c r="X68" s="115">
        <f t="shared" si="9"/>
        <v>118</v>
      </c>
      <c r="Y68" s="115">
        <v>94</v>
      </c>
      <c r="Z68" s="115">
        <v>24</v>
      </c>
      <c r="AB68" s="115">
        <v>2017</v>
      </c>
      <c r="AC68" s="115" t="s">
        <v>4228</v>
      </c>
      <c r="AD68" s="115" t="s">
        <v>348</v>
      </c>
      <c r="AG68" s="115">
        <f t="shared" si="10"/>
        <v>12</v>
      </c>
      <c r="AH68" s="115">
        <v>12</v>
      </c>
      <c r="AI68" s="115"/>
      <c r="AK68" s="125">
        <v>2018</v>
      </c>
      <c r="AL68" s="125" t="s">
        <v>3981</v>
      </c>
      <c r="AM68" s="125"/>
      <c r="AP68" s="125">
        <f t="shared" si="11"/>
        <v>50</v>
      </c>
      <c r="AQ68" s="125">
        <v>48</v>
      </c>
      <c r="AR68" s="125">
        <v>2</v>
      </c>
      <c r="AT68" s="115">
        <v>2019</v>
      </c>
      <c r="AU68" s="115" t="s">
        <v>4072</v>
      </c>
      <c r="AV68" s="115" t="s">
        <v>348</v>
      </c>
      <c r="AY68" s="115">
        <f t="shared" si="12"/>
        <v>120</v>
      </c>
      <c r="AZ68" s="115">
        <v>120</v>
      </c>
      <c r="BA68" s="115"/>
      <c r="BC68" s="115">
        <v>2020</v>
      </c>
      <c r="BD68" s="115" t="s">
        <v>4229</v>
      </c>
      <c r="BE68" s="115"/>
      <c r="BH68" s="115">
        <f t="shared" si="13"/>
        <v>89</v>
      </c>
      <c r="BI68" s="115">
        <v>27</v>
      </c>
      <c r="BJ68" s="115">
        <v>62</v>
      </c>
    </row>
    <row r="69" spans="1:62">
      <c r="A69" s="116">
        <v>2014</v>
      </c>
      <c r="B69" s="116" t="s">
        <v>4230</v>
      </c>
      <c r="C69" s="116" t="s">
        <v>2564</v>
      </c>
      <c r="D69" s="116" t="s">
        <v>914</v>
      </c>
      <c r="E69" s="116"/>
      <c r="F69" s="116">
        <f t="shared" si="7"/>
        <v>173</v>
      </c>
      <c r="G69" s="116"/>
      <c r="H69" s="116">
        <v>173</v>
      </c>
      <c r="J69" s="115">
        <v>2015</v>
      </c>
      <c r="K69" s="115" t="s">
        <v>4231</v>
      </c>
      <c r="L69" s="115"/>
      <c r="M69" s="116"/>
      <c r="N69" s="116"/>
      <c r="O69" s="115">
        <f t="shared" si="8"/>
        <v>45</v>
      </c>
      <c r="P69" s="115">
        <v>29</v>
      </c>
      <c r="Q69" s="115">
        <v>16</v>
      </c>
      <c r="S69" s="115">
        <v>2016</v>
      </c>
      <c r="T69" s="115" t="s">
        <v>4232</v>
      </c>
      <c r="U69" s="115"/>
      <c r="V69" s="116"/>
      <c r="W69" s="116"/>
      <c r="X69" s="115">
        <f t="shared" si="9"/>
        <v>25</v>
      </c>
      <c r="Y69" s="115">
        <v>12</v>
      </c>
      <c r="Z69" s="115">
        <v>13</v>
      </c>
      <c r="AB69" s="115">
        <v>2017</v>
      </c>
      <c r="AC69" s="115" t="s">
        <v>810</v>
      </c>
      <c r="AD69" s="115" t="s">
        <v>1637</v>
      </c>
      <c r="AE69" s="116"/>
      <c r="AF69" s="116"/>
      <c r="AG69" s="115">
        <f t="shared" si="10"/>
        <v>61</v>
      </c>
      <c r="AH69" s="115">
        <v>61</v>
      </c>
      <c r="AI69" s="115"/>
      <c r="AK69" s="125">
        <v>2018</v>
      </c>
      <c r="AL69" s="125" t="s">
        <v>4233</v>
      </c>
      <c r="AM69" s="125" t="s">
        <v>4234</v>
      </c>
      <c r="AN69" s="116"/>
      <c r="AO69" s="116"/>
      <c r="AP69" s="125">
        <f t="shared" si="11"/>
        <v>8</v>
      </c>
      <c r="AQ69" s="125">
        <v>8</v>
      </c>
      <c r="AR69" s="125"/>
      <c r="AT69" s="115">
        <v>2019</v>
      </c>
      <c r="AU69" s="115" t="s">
        <v>4235</v>
      </c>
      <c r="AV69" s="115"/>
      <c r="AW69" s="116"/>
      <c r="AX69" s="116"/>
      <c r="AY69" s="115">
        <f t="shared" si="12"/>
        <v>111</v>
      </c>
      <c r="AZ69" s="115">
        <v>107</v>
      </c>
      <c r="BA69" s="115">
        <v>4</v>
      </c>
      <c r="BC69" s="115">
        <v>2020</v>
      </c>
      <c r="BD69" s="115" t="s">
        <v>3964</v>
      </c>
      <c r="BE69" s="115"/>
      <c r="BF69" s="116"/>
      <c r="BG69" s="116"/>
      <c r="BH69" s="115">
        <f t="shared" si="13"/>
        <v>283</v>
      </c>
      <c r="BI69" s="115">
        <v>104</v>
      </c>
      <c r="BJ69" s="115">
        <v>179</v>
      </c>
    </row>
    <row r="70" spans="1:62">
      <c r="A70" s="116">
        <v>2014</v>
      </c>
      <c r="B70" s="116" t="s">
        <v>3483</v>
      </c>
      <c r="C70" s="116" t="s">
        <v>4236</v>
      </c>
      <c r="D70" s="116" t="s">
        <v>914</v>
      </c>
      <c r="E70" s="116"/>
      <c r="F70" s="116">
        <f t="shared" si="7"/>
        <v>259</v>
      </c>
      <c r="G70" s="116"/>
      <c r="H70" s="116">
        <v>259</v>
      </c>
      <c r="J70" s="115">
        <v>2015</v>
      </c>
      <c r="K70" s="115" t="s">
        <v>4237</v>
      </c>
      <c r="L70" s="115" t="s">
        <v>3893</v>
      </c>
      <c r="M70" s="116"/>
      <c r="N70" s="116"/>
      <c r="O70" s="115">
        <f t="shared" si="8"/>
        <v>12</v>
      </c>
      <c r="P70" s="115">
        <v>12</v>
      </c>
      <c r="Q70" s="115"/>
      <c r="S70" s="115">
        <v>2016</v>
      </c>
      <c r="T70" s="115" t="s">
        <v>4238</v>
      </c>
      <c r="U70" s="115"/>
      <c r="V70" s="116"/>
      <c r="W70" s="116"/>
      <c r="X70" s="115">
        <f t="shared" si="9"/>
        <v>100</v>
      </c>
      <c r="Y70" s="115">
        <v>96</v>
      </c>
      <c r="Z70" s="115">
        <v>4</v>
      </c>
      <c r="AB70" s="115">
        <v>2017</v>
      </c>
      <c r="AC70" s="115" t="s">
        <v>3970</v>
      </c>
      <c r="AD70" s="115"/>
      <c r="AE70" s="116"/>
      <c r="AF70" s="116"/>
      <c r="AG70" s="115">
        <f t="shared" si="10"/>
        <v>27</v>
      </c>
      <c r="AH70" s="115">
        <v>15</v>
      </c>
      <c r="AI70" s="115">
        <v>12</v>
      </c>
      <c r="AK70" s="125">
        <v>2018</v>
      </c>
      <c r="AL70" s="125" t="s">
        <v>4239</v>
      </c>
      <c r="AM70" s="125"/>
      <c r="AN70" s="116"/>
      <c r="AO70" s="116"/>
      <c r="AP70" s="125">
        <f t="shared" si="11"/>
        <v>32</v>
      </c>
      <c r="AQ70" s="125">
        <v>30</v>
      </c>
      <c r="AR70" s="125">
        <v>2</v>
      </c>
      <c r="AT70" s="115">
        <v>2019</v>
      </c>
      <c r="AU70" s="115" t="s">
        <v>4240</v>
      </c>
      <c r="AV70" s="115" t="s">
        <v>348</v>
      </c>
      <c r="AW70" s="116"/>
      <c r="AX70" s="116"/>
      <c r="AY70" s="115">
        <f t="shared" si="12"/>
        <v>566</v>
      </c>
      <c r="AZ70" s="115">
        <v>566</v>
      </c>
      <c r="BA70" s="115"/>
      <c r="BC70" s="115">
        <v>2020</v>
      </c>
      <c r="BD70" s="115" t="s">
        <v>1013</v>
      </c>
      <c r="BE70" s="115"/>
      <c r="BF70" s="116"/>
      <c r="BG70" s="116"/>
      <c r="BH70" s="115">
        <f t="shared" si="13"/>
        <v>65</v>
      </c>
      <c r="BI70" s="115">
        <v>59</v>
      </c>
      <c r="BJ70" s="115">
        <v>6</v>
      </c>
    </row>
    <row r="71" spans="1:62">
      <c r="A71" s="115">
        <v>2014</v>
      </c>
      <c r="B71" s="115" t="s">
        <v>488</v>
      </c>
      <c r="C71" s="115"/>
      <c r="F71" s="115">
        <f t="shared" si="7"/>
        <v>59</v>
      </c>
      <c r="G71" s="115">
        <v>38</v>
      </c>
      <c r="H71" s="115">
        <v>21</v>
      </c>
      <c r="J71" s="115">
        <v>2015</v>
      </c>
      <c r="K71" s="115" t="s">
        <v>4241</v>
      </c>
      <c r="L71" s="115"/>
      <c r="O71" s="115">
        <f t="shared" si="8"/>
        <v>75</v>
      </c>
      <c r="P71" s="115">
        <v>46</v>
      </c>
      <c r="Q71" s="115">
        <v>29</v>
      </c>
      <c r="S71" s="115">
        <v>2016</v>
      </c>
      <c r="T71" s="115" t="s">
        <v>4242</v>
      </c>
      <c r="U71" s="115" t="s">
        <v>78</v>
      </c>
      <c r="X71" s="115">
        <f t="shared" si="9"/>
        <v>100</v>
      </c>
      <c r="Y71" s="115">
        <v>100</v>
      </c>
      <c r="Z71" s="115"/>
      <c r="AB71" s="115">
        <v>2017</v>
      </c>
      <c r="AC71" s="115" t="s">
        <v>1184</v>
      </c>
      <c r="AD71" s="115"/>
      <c r="AG71" s="115">
        <f t="shared" si="10"/>
        <v>68</v>
      </c>
      <c r="AH71" s="115">
        <v>62</v>
      </c>
      <c r="AI71" s="115">
        <v>6</v>
      </c>
      <c r="AK71" s="125">
        <v>2018</v>
      </c>
      <c r="AL71" s="125" t="s">
        <v>4243</v>
      </c>
      <c r="AM71" s="125"/>
      <c r="AP71" s="125">
        <f t="shared" si="11"/>
        <v>863</v>
      </c>
      <c r="AQ71" s="125">
        <v>709</v>
      </c>
      <c r="AR71" s="125">
        <v>154</v>
      </c>
      <c r="AT71" s="115">
        <v>2019</v>
      </c>
      <c r="AU71" s="115" t="s">
        <v>4072</v>
      </c>
      <c r="AV71" s="115" t="s">
        <v>348</v>
      </c>
      <c r="AY71" s="115">
        <f t="shared" si="12"/>
        <v>191</v>
      </c>
      <c r="AZ71" s="115">
        <v>191</v>
      </c>
      <c r="BA71" s="115"/>
      <c r="BC71" s="115">
        <v>2020</v>
      </c>
      <c r="BD71" s="115" t="s">
        <v>923</v>
      </c>
      <c r="BE71" s="115"/>
      <c r="BH71" s="115">
        <f t="shared" si="13"/>
        <v>145</v>
      </c>
      <c r="BI71" s="115">
        <v>37</v>
      </c>
      <c r="BJ71" s="115">
        <v>108</v>
      </c>
    </row>
    <row r="72" spans="1:62">
      <c r="A72" s="115">
        <v>2014</v>
      </c>
      <c r="B72" s="115" t="s">
        <v>4244</v>
      </c>
      <c r="C72" s="115"/>
      <c r="F72" s="115">
        <f t="shared" si="7"/>
        <v>2133</v>
      </c>
      <c r="G72" s="115">
        <v>981</v>
      </c>
      <c r="H72" s="115">
        <v>1152</v>
      </c>
      <c r="J72" s="115">
        <v>2015</v>
      </c>
      <c r="K72" s="115" t="s">
        <v>4118</v>
      </c>
      <c r="L72" s="115" t="s">
        <v>4245</v>
      </c>
      <c r="O72" s="115">
        <f t="shared" si="8"/>
        <v>12</v>
      </c>
      <c r="P72" s="115">
        <v>12</v>
      </c>
      <c r="Q72" s="115"/>
      <c r="S72" s="115">
        <v>2016</v>
      </c>
      <c r="T72" s="115" t="s">
        <v>4246</v>
      </c>
      <c r="U72" s="115" t="s">
        <v>4247</v>
      </c>
      <c r="X72" s="115">
        <f t="shared" si="9"/>
        <v>1332</v>
      </c>
      <c r="Y72" s="115">
        <v>1332</v>
      </c>
      <c r="Z72" s="115"/>
      <c r="AB72" s="115">
        <v>2017</v>
      </c>
      <c r="AC72" s="115" t="s">
        <v>4248</v>
      </c>
      <c r="AD72" s="115"/>
      <c r="AG72" s="115">
        <f t="shared" si="10"/>
        <v>508</v>
      </c>
      <c r="AH72" s="115">
        <v>258</v>
      </c>
      <c r="AI72" s="115">
        <v>250</v>
      </c>
      <c r="AK72" s="125">
        <v>2018</v>
      </c>
      <c r="AL72" s="125" t="s">
        <v>4249</v>
      </c>
      <c r="AM72" s="125"/>
      <c r="AP72" s="125">
        <f t="shared" si="11"/>
        <v>32</v>
      </c>
      <c r="AQ72" s="125">
        <v>28</v>
      </c>
      <c r="AR72" s="125">
        <v>4</v>
      </c>
      <c r="AT72" s="115">
        <v>2019</v>
      </c>
      <c r="AU72" s="115" t="s">
        <v>4072</v>
      </c>
      <c r="AV72" s="115" t="s">
        <v>348</v>
      </c>
      <c r="AY72" s="115">
        <f t="shared" si="12"/>
        <v>52</v>
      </c>
      <c r="AZ72" s="115">
        <v>52</v>
      </c>
      <c r="BA72" s="115"/>
      <c r="BC72" s="115">
        <v>2020</v>
      </c>
      <c r="BD72" s="115" t="s">
        <v>4250</v>
      </c>
      <c r="BE72" s="115"/>
      <c r="BH72" s="115">
        <f t="shared" si="13"/>
        <v>22</v>
      </c>
      <c r="BI72" s="115">
        <v>12</v>
      </c>
      <c r="BJ72" s="115">
        <v>10</v>
      </c>
    </row>
    <row r="73" spans="1:62">
      <c r="A73" s="115">
        <v>2014</v>
      </c>
      <c r="B73" s="115" t="s">
        <v>4065</v>
      </c>
      <c r="C73" s="115"/>
      <c r="F73" s="115">
        <f t="shared" si="7"/>
        <v>456</v>
      </c>
      <c r="G73" s="115">
        <v>301</v>
      </c>
      <c r="H73" s="115">
        <v>155</v>
      </c>
      <c r="J73" s="115">
        <v>2015</v>
      </c>
      <c r="K73" s="115" t="s">
        <v>4251</v>
      </c>
      <c r="L73" s="115"/>
      <c r="O73" s="115">
        <f t="shared" si="8"/>
        <v>38</v>
      </c>
      <c r="P73" s="115">
        <v>25</v>
      </c>
      <c r="Q73" s="115">
        <v>13</v>
      </c>
      <c r="S73" s="115">
        <v>2016</v>
      </c>
      <c r="T73" s="115" t="s">
        <v>2513</v>
      </c>
      <c r="U73" s="115"/>
      <c r="X73" s="115">
        <f t="shared" si="9"/>
        <v>47</v>
      </c>
      <c r="Y73" s="115">
        <v>14</v>
      </c>
      <c r="Z73" s="115">
        <v>33</v>
      </c>
      <c r="AB73" s="115">
        <v>2017</v>
      </c>
      <c r="AC73" s="115" t="s">
        <v>2011</v>
      </c>
      <c r="AD73" s="115"/>
      <c r="AG73" s="115">
        <f t="shared" si="10"/>
        <v>94</v>
      </c>
      <c r="AH73" s="115">
        <v>24</v>
      </c>
      <c r="AI73" s="115">
        <v>70</v>
      </c>
      <c r="AK73" s="125">
        <v>2018</v>
      </c>
      <c r="AL73" s="125" t="s">
        <v>1173</v>
      </c>
      <c r="AM73" s="125"/>
      <c r="AP73" s="125">
        <f>SUM(AQ73:AQ73)</f>
        <v>31</v>
      </c>
      <c r="AQ73" s="125">
        <v>31</v>
      </c>
      <c r="AR73" s="125">
        <v>47</v>
      </c>
      <c r="AT73" s="115">
        <v>2019</v>
      </c>
      <c r="AU73" s="115" t="s">
        <v>3388</v>
      </c>
      <c r="AV73" s="115"/>
      <c r="AY73" s="115">
        <f t="shared" si="12"/>
        <v>80</v>
      </c>
      <c r="AZ73" s="115">
        <v>8</v>
      </c>
      <c r="BA73" s="115">
        <v>72</v>
      </c>
      <c r="BC73" s="115">
        <v>2020</v>
      </c>
      <c r="BD73" s="115" t="s">
        <v>799</v>
      </c>
      <c r="BE73" s="115"/>
      <c r="BH73" s="115">
        <f t="shared" si="13"/>
        <v>48</v>
      </c>
      <c r="BI73" s="115">
        <v>30</v>
      </c>
      <c r="BJ73" s="115">
        <v>18</v>
      </c>
    </row>
    <row r="74" spans="1:62">
      <c r="A74" s="115">
        <v>2014</v>
      </c>
      <c r="B74" s="115" t="s">
        <v>4252</v>
      </c>
      <c r="C74" s="115"/>
      <c r="F74" s="115">
        <f t="shared" si="7"/>
        <v>176</v>
      </c>
      <c r="G74" s="115">
        <v>54</v>
      </c>
      <c r="H74" s="115">
        <v>122</v>
      </c>
      <c r="J74" s="115">
        <v>2015</v>
      </c>
      <c r="K74" s="115" t="s">
        <v>976</v>
      </c>
      <c r="L74" s="115"/>
      <c r="O74" s="115">
        <f t="shared" si="8"/>
        <v>63</v>
      </c>
      <c r="P74" s="115">
        <v>50</v>
      </c>
      <c r="Q74" s="115">
        <v>13</v>
      </c>
      <c r="S74" s="115">
        <v>2016</v>
      </c>
      <c r="T74" s="115" t="s">
        <v>4253</v>
      </c>
      <c r="U74" s="115" t="s">
        <v>348</v>
      </c>
      <c r="X74" s="115">
        <f t="shared" si="9"/>
        <v>12</v>
      </c>
      <c r="Y74" s="115">
        <v>12</v>
      </c>
      <c r="Z74" s="115"/>
      <c r="AB74" s="115">
        <v>2017</v>
      </c>
      <c r="AC74" s="115" t="s">
        <v>569</v>
      </c>
      <c r="AD74" s="115"/>
      <c r="AG74" s="115">
        <f t="shared" si="10"/>
        <v>59</v>
      </c>
      <c r="AH74" s="115">
        <v>39</v>
      </c>
      <c r="AI74" s="115">
        <v>20</v>
      </c>
      <c r="AK74" s="125">
        <v>2018</v>
      </c>
      <c r="AL74" s="125" t="s">
        <v>4254</v>
      </c>
      <c r="AM74" s="125"/>
      <c r="AP74" s="125">
        <f>SUM(AQ74:AQ74)</f>
        <v>67</v>
      </c>
      <c r="AQ74" s="125">
        <v>67</v>
      </c>
      <c r="AR74" s="125">
        <v>51</v>
      </c>
      <c r="AT74" s="115">
        <v>2019</v>
      </c>
      <c r="AU74" s="115" t="s">
        <v>3935</v>
      </c>
      <c r="AV74" s="115"/>
      <c r="AY74" s="115">
        <f t="shared" si="12"/>
        <v>1102</v>
      </c>
      <c r="AZ74" s="115">
        <v>380</v>
      </c>
      <c r="BA74" s="115">
        <v>722</v>
      </c>
      <c r="BC74" s="115">
        <v>2020</v>
      </c>
      <c r="BD74" s="115" t="s">
        <v>357</v>
      </c>
      <c r="BE74" s="115"/>
      <c r="BH74" s="115">
        <f t="shared" si="13"/>
        <v>50</v>
      </c>
      <c r="BI74" s="115">
        <v>21</v>
      </c>
      <c r="BJ74" s="115">
        <v>29</v>
      </c>
    </row>
    <row r="75" spans="1:62">
      <c r="A75" s="115">
        <v>2014</v>
      </c>
      <c r="B75" s="115" t="s">
        <v>4255</v>
      </c>
      <c r="C75" s="115"/>
      <c r="F75" s="115">
        <f t="shared" si="7"/>
        <v>135</v>
      </c>
      <c r="G75" s="115">
        <v>80</v>
      </c>
      <c r="H75" s="115">
        <v>55</v>
      </c>
      <c r="J75" s="115">
        <v>2015</v>
      </c>
      <c r="K75" s="115" t="s">
        <v>4256</v>
      </c>
      <c r="L75" s="115"/>
      <c r="O75" s="115">
        <f t="shared" si="8"/>
        <v>19</v>
      </c>
      <c r="P75" s="115">
        <v>13</v>
      </c>
      <c r="Q75" s="115">
        <v>6</v>
      </c>
      <c r="S75" s="115">
        <v>2016</v>
      </c>
      <c r="T75" s="115" t="s">
        <v>2449</v>
      </c>
      <c r="U75" s="115"/>
      <c r="X75" s="115">
        <f t="shared" si="9"/>
        <v>152</v>
      </c>
      <c r="Y75" s="115">
        <v>97</v>
      </c>
      <c r="Z75" s="115">
        <v>55</v>
      </c>
      <c r="AB75" s="115">
        <v>2017</v>
      </c>
      <c r="AC75" s="115" t="s">
        <v>1173</v>
      </c>
      <c r="AD75" s="115"/>
      <c r="AG75" s="115">
        <f t="shared" si="10"/>
        <v>105</v>
      </c>
      <c r="AH75" s="115">
        <v>46</v>
      </c>
      <c r="AI75" s="115">
        <v>59</v>
      </c>
      <c r="AK75" s="125">
        <v>2018</v>
      </c>
      <c r="AL75" s="125" t="s">
        <v>4257</v>
      </c>
      <c r="AM75" s="125"/>
      <c r="AP75" s="125">
        <f>SUM(AQ75:AQ75)</f>
        <v>7</v>
      </c>
      <c r="AQ75" s="125">
        <v>7</v>
      </c>
      <c r="AR75" s="125">
        <v>19</v>
      </c>
      <c r="AT75" s="115">
        <v>2019</v>
      </c>
      <c r="AU75" s="115" t="s">
        <v>3994</v>
      </c>
      <c r="AV75" s="115"/>
      <c r="AY75" s="115">
        <f t="shared" si="12"/>
        <v>600</v>
      </c>
      <c r="AZ75" s="115">
        <v>213</v>
      </c>
      <c r="BA75" s="115">
        <v>387</v>
      </c>
      <c r="BC75" s="115">
        <v>2020</v>
      </c>
      <c r="BD75" s="115" t="s">
        <v>2118</v>
      </c>
      <c r="BE75" s="115"/>
      <c r="BH75" s="115">
        <f t="shared" si="13"/>
        <v>398</v>
      </c>
      <c r="BI75" s="115">
        <v>215</v>
      </c>
      <c r="BJ75" s="115">
        <v>183</v>
      </c>
    </row>
    <row r="76" spans="1:62">
      <c r="A76" s="115">
        <v>2014</v>
      </c>
      <c r="B76" s="115" t="s">
        <v>2131</v>
      </c>
      <c r="C76" s="115"/>
      <c r="F76" s="115">
        <f t="shared" si="7"/>
        <v>1512</v>
      </c>
      <c r="G76" s="115">
        <v>847</v>
      </c>
      <c r="H76" s="115">
        <v>665</v>
      </c>
      <c r="J76" s="115">
        <v>2015</v>
      </c>
      <c r="K76" s="115" t="s">
        <v>4008</v>
      </c>
      <c r="L76" s="115" t="s">
        <v>3893</v>
      </c>
      <c r="O76" s="115">
        <f t="shared" si="8"/>
        <v>72</v>
      </c>
      <c r="P76" s="115">
        <v>72</v>
      </c>
      <c r="Q76" s="115"/>
      <c r="S76" s="115">
        <v>2016</v>
      </c>
      <c r="T76" s="115" t="s">
        <v>4258</v>
      </c>
      <c r="U76" s="115"/>
      <c r="X76" s="115">
        <f t="shared" si="9"/>
        <v>171</v>
      </c>
      <c r="Y76" s="115">
        <v>126</v>
      </c>
      <c r="Z76" s="115">
        <v>45</v>
      </c>
      <c r="AB76" s="116">
        <v>2017</v>
      </c>
      <c r="AC76" s="116" t="s">
        <v>2011</v>
      </c>
      <c r="AD76" s="116" t="s">
        <v>4259</v>
      </c>
      <c r="AE76" s="116" t="s">
        <v>914</v>
      </c>
      <c r="AG76" s="116">
        <f t="shared" si="10"/>
        <v>20</v>
      </c>
      <c r="AH76" s="116"/>
      <c r="AI76" s="116">
        <v>20</v>
      </c>
      <c r="AK76" s="125">
        <v>2018</v>
      </c>
      <c r="AL76" s="125" t="s">
        <v>4260</v>
      </c>
      <c r="AM76" s="125" t="s">
        <v>4261</v>
      </c>
      <c r="AP76" s="125">
        <f t="shared" si="11"/>
        <v>22</v>
      </c>
      <c r="AQ76" s="125">
        <v>22</v>
      </c>
      <c r="AR76" s="125"/>
      <c r="AT76" s="115">
        <v>2019</v>
      </c>
      <c r="AU76" s="115" t="s">
        <v>4262</v>
      </c>
      <c r="AV76" s="115"/>
      <c r="AY76" s="115">
        <f t="shared" si="12"/>
        <v>464</v>
      </c>
      <c r="AZ76" s="115">
        <v>244</v>
      </c>
      <c r="BA76" s="115">
        <v>220</v>
      </c>
      <c r="BC76" s="115">
        <v>2020</v>
      </c>
      <c r="BD76" s="115" t="s">
        <v>4263</v>
      </c>
      <c r="BE76" s="115"/>
      <c r="BH76" s="115">
        <f t="shared" si="13"/>
        <v>666</v>
      </c>
      <c r="BI76" s="115">
        <v>364</v>
      </c>
      <c r="BJ76" s="115">
        <v>302</v>
      </c>
    </row>
    <row r="77" spans="1:62">
      <c r="A77" s="115">
        <v>2014</v>
      </c>
      <c r="B77" s="115" t="s">
        <v>4264</v>
      </c>
      <c r="C77" s="115"/>
      <c r="F77" s="115">
        <f t="shared" si="7"/>
        <v>70</v>
      </c>
      <c r="G77" s="115">
        <v>66</v>
      </c>
      <c r="H77" s="115">
        <v>4</v>
      </c>
      <c r="J77" s="115">
        <v>2015</v>
      </c>
      <c r="K77" s="115" t="s">
        <v>4265</v>
      </c>
      <c r="L77" s="115"/>
      <c r="O77" s="115">
        <f t="shared" si="8"/>
        <v>88</v>
      </c>
      <c r="P77" s="115">
        <v>57</v>
      </c>
      <c r="Q77" s="115">
        <v>31</v>
      </c>
      <c r="S77" s="115">
        <v>2016</v>
      </c>
      <c r="T77" s="115" t="s">
        <v>1874</v>
      </c>
      <c r="U77" s="115" t="s">
        <v>4266</v>
      </c>
      <c r="X77" s="115">
        <f t="shared" si="9"/>
        <v>32</v>
      </c>
      <c r="Y77" s="115">
        <v>32</v>
      </c>
      <c r="Z77" s="115"/>
      <c r="AB77" s="115">
        <v>2017</v>
      </c>
      <c r="AC77" s="115" t="s">
        <v>4198</v>
      </c>
      <c r="AD77" s="115"/>
      <c r="AG77" s="115">
        <f t="shared" si="10"/>
        <v>54</v>
      </c>
      <c r="AH77" s="115">
        <v>33</v>
      </c>
      <c r="AI77" s="115">
        <v>21</v>
      </c>
      <c r="AK77" s="125">
        <v>2018</v>
      </c>
      <c r="AL77" s="125" t="s">
        <v>4267</v>
      </c>
      <c r="AM77" s="125"/>
      <c r="AP77" s="125">
        <f t="shared" si="11"/>
        <v>744</v>
      </c>
      <c r="AQ77" s="125">
        <v>353</v>
      </c>
      <c r="AR77" s="125">
        <v>391</v>
      </c>
      <c r="AT77" s="115">
        <v>2019</v>
      </c>
      <c r="AU77" s="115" t="s">
        <v>1510</v>
      </c>
      <c r="AV77" s="115" t="s">
        <v>4268</v>
      </c>
      <c r="AY77" s="115">
        <f t="shared" si="12"/>
        <v>156</v>
      </c>
      <c r="AZ77" s="115">
        <v>156</v>
      </c>
      <c r="BA77" s="115"/>
      <c r="BC77" s="115">
        <v>2020</v>
      </c>
      <c r="BD77" s="115" t="s">
        <v>4078</v>
      </c>
      <c r="BE77" s="115"/>
      <c r="BH77" s="115">
        <f t="shared" si="13"/>
        <v>7</v>
      </c>
      <c r="BI77" s="115">
        <v>4</v>
      </c>
      <c r="BJ77" s="115">
        <v>3</v>
      </c>
    </row>
    <row r="78" spans="1:62">
      <c r="A78" s="115">
        <v>2014</v>
      </c>
      <c r="B78" s="115" t="s">
        <v>4269</v>
      </c>
      <c r="C78" s="115"/>
      <c r="F78" s="115">
        <f t="shared" si="7"/>
        <v>110</v>
      </c>
      <c r="G78" s="115">
        <v>46</v>
      </c>
      <c r="H78" s="115">
        <v>64</v>
      </c>
      <c r="J78" s="115">
        <v>2015</v>
      </c>
      <c r="K78" s="115" t="s">
        <v>4270</v>
      </c>
      <c r="L78" s="115"/>
      <c r="O78" s="115">
        <f t="shared" si="8"/>
        <v>100</v>
      </c>
      <c r="P78" s="115">
        <v>97</v>
      </c>
      <c r="Q78" s="115">
        <v>3</v>
      </c>
      <c r="S78" s="115">
        <v>2016</v>
      </c>
      <c r="T78" s="115" t="s">
        <v>4271</v>
      </c>
      <c r="U78" s="115"/>
      <c r="X78" s="115">
        <f t="shared" si="9"/>
        <v>177</v>
      </c>
      <c r="Y78" s="115">
        <v>82</v>
      </c>
      <c r="Z78" s="115">
        <v>95</v>
      </c>
      <c r="AB78" s="115">
        <v>2017</v>
      </c>
      <c r="AC78" s="115" t="s">
        <v>4272</v>
      </c>
      <c r="AD78" s="115"/>
      <c r="AG78" s="115">
        <f t="shared" si="10"/>
        <v>27</v>
      </c>
      <c r="AH78" s="115">
        <v>13</v>
      </c>
      <c r="AI78" s="115">
        <v>14</v>
      </c>
      <c r="AK78" s="125">
        <v>2018</v>
      </c>
      <c r="AL78" s="125" t="s">
        <v>4273</v>
      </c>
      <c r="AM78" s="125"/>
      <c r="AP78" s="125">
        <f t="shared" si="11"/>
        <v>100</v>
      </c>
      <c r="AQ78" s="125">
        <v>76</v>
      </c>
      <c r="AR78" s="125">
        <v>24</v>
      </c>
      <c r="AT78" s="115">
        <v>2019</v>
      </c>
      <c r="AU78" s="115" t="s">
        <v>4274</v>
      </c>
      <c r="AV78" s="115"/>
      <c r="AY78" s="115">
        <f t="shared" si="12"/>
        <v>26</v>
      </c>
      <c r="AZ78" s="115">
        <v>21</v>
      </c>
      <c r="BA78" s="115">
        <v>5</v>
      </c>
      <c r="BC78" s="115">
        <v>2020</v>
      </c>
      <c r="BD78" s="115" t="s">
        <v>4275</v>
      </c>
      <c r="BE78" s="115"/>
      <c r="BH78" s="115">
        <f t="shared" si="13"/>
        <v>72</v>
      </c>
      <c r="BI78" s="115">
        <v>49</v>
      </c>
      <c r="BJ78" s="115">
        <v>23</v>
      </c>
    </row>
    <row r="79" spans="1:62">
      <c r="A79" s="115">
        <v>2014</v>
      </c>
      <c r="B79" s="115" t="s">
        <v>4276</v>
      </c>
      <c r="C79" s="115"/>
      <c r="F79" s="115">
        <f t="shared" si="7"/>
        <v>40</v>
      </c>
      <c r="G79" s="115">
        <v>20</v>
      </c>
      <c r="H79" s="115">
        <v>20</v>
      </c>
      <c r="J79" s="115">
        <v>2015</v>
      </c>
      <c r="K79" s="115" t="s">
        <v>3922</v>
      </c>
      <c r="L79" s="115" t="s">
        <v>348</v>
      </c>
      <c r="O79" s="115">
        <f t="shared" si="8"/>
        <v>99</v>
      </c>
      <c r="P79" s="115">
        <v>99</v>
      </c>
      <c r="Q79" s="115"/>
      <c r="S79" s="115">
        <v>2016</v>
      </c>
      <c r="T79" s="115" t="s">
        <v>1418</v>
      </c>
      <c r="U79" s="115"/>
      <c r="X79" s="115">
        <f t="shared" si="9"/>
        <v>1050</v>
      </c>
      <c r="Y79" s="115">
        <v>641</v>
      </c>
      <c r="Z79" s="115">
        <v>409</v>
      </c>
      <c r="AB79" s="115">
        <v>2017</v>
      </c>
      <c r="AC79" s="115" t="s">
        <v>4277</v>
      </c>
      <c r="AD79" s="115"/>
      <c r="AG79" s="115">
        <f t="shared" si="10"/>
        <v>210</v>
      </c>
      <c r="AH79" s="115">
        <v>54</v>
      </c>
      <c r="AI79" s="115">
        <v>156</v>
      </c>
      <c r="AK79" s="125">
        <v>2018</v>
      </c>
      <c r="AL79" s="125" t="s">
        <v>3264</v>
      </c>
      <c r="AM79" s="125"/>
      <c r="AP79" s="125">
        <f t="shared" si="11"/>
        <v>128</v>
      </c>
      <c r="AQ79" s="125">
        <v>103</v>
      </c>
      <c r="AR79" s="125">
        <v>25</v>
      </c>
      <c r="AT79" s="115">
        <v>2019</v>
      </c>
      <c r="AU79" s="115" t="s">
        <v>4278</v>
      </c>
      <c r="AV79" s="115"/>
      <c r="AY79" s="115">
        <f t="shared" si="12"/>
        <v>100</v>
      </c>
      <c r="AZ79" s="115">
        <v>50</v>
      </c>
      <c r="BA79" s="115">
        <v>50</v>
      </c>
      <c r="BC79" s="115">
        <v>2020</v>
      </c>
      <c r="BD79" s="115" t="s">
        <v>4279</v>
      </c>
      <c r="BE79" s="115"/>
      <c r="BH79" s="115">
        <f t="shared" si="13"/>
        <v>1364</v>
      </c>
      <c r="BI79" s="115">
        <v>737</v>
      </c>
      <c r="BJ79" s="115">
        <v>627</v>
      </c>
    </row>
    <row r="80" spans="1:62">
      <c r="A80" s="115">
        <v>2014</v>
      </c>
      <c r="B80" s="115" t="s">
        <v>4280</v>
      </c>
      <c r="C80" s="115"/>
      <c r="F80" s="115">
        <f t="shared" si="7"/>
        <v>40</v>
      </c>
      <c r="G80" s="115">
        <v>20</v>
      </c>
      <c r="H80" s="115">
        <v>20</v>
      </c>
      <c r="J80" s="115">
        <v>2015</v>
      </c>
      <c r="K80" s="115" t="s">
        <v>4281</v>
      </c>
      <c r="L80" s="115" t="s">
        <v>4062</v>
      </c>
      <c r="O80" s="115">
        <f t="shared" si="8"/>
        <v>80</v>
      </c>
      <c r="P80" s="115">
        <v>80</v>
      </c>
      <c r="Q80" s="115"/>
      <c r="S80" s="116">
        <v>2016</v>
      </c>
      <c r="T80" s="116" t="s">
        <v>2015</v>
      </c>
      <c r="U80" s="116" t="s">
        <v>4282</v>
      </c>
      <c r="V80" s="116" t="s">
        <v>914</v>
      </c>
      <c r="X80" s="116">
        <f t="shared" si="9"/>
        <v>11</v>
      </c>
      <c r="Y80" s="116"/>
      <c r="Z80" s="116">
        <v>11</v>
      </c>
      <c r="AB80" s="115">
        <v>2017</v>
      </c>
      <c r="AC80" s="115" t="s">
        <v>4283</v>
      </c>
      <c r="AD80" s="115"/>
      <c r="AG80" s="115">
        <f t="shared" si="10"/>
        <v>151</v>
      </c>
      <c r="AH80" s="115">
        <v>47</v>
      </c>
      <c r="AI80" s="115">
        <v>104</v>
      </c>
      <c r="AK80" s="125">
        <v>2018</v>
      </c>
      <c r="AL80" s="125" t="s">
        <v>488</v>
      </c>
      <c r="AM80" s="125"/>
      <c r="AP80" s="125">
        <f t="shared" si="11"/>
        <v>37</v>
      </c>
      <c r="AQ80" s="125">
        <v>25</v>
      </c>
      <c r="AR80" s="125">
        <v>12</v>
      </c>
      <c r="AT80" s="115">
        <v>2019</v>
      </c>
      <c r="AU80" s="115" t="s">
        <v>4284</v>
      </c>
      <c r="AV80" s="115"/>
      <c r="AY80" s="115">
        <f t="shared" si="12"/>
        <v>115</v>
      </c>
      <c r="AZ80" s="115">
        <v>64</v>
      </c>
      <c r="BA80" s="115">
        <v>51</v>
      </c>
      <c r="BC80" s="115">
        <v>2020</v>
      </c>
      <c r="BD80" s="115" t="s">
        <v>79</v>
      </c>
      <c r="BE80" s="115"/>
      <c r="BH80" s="115">
        <f t="shared" si="13"/>
        <v>55</v>
      </c>
      <c r="BI80" s="115">
        <v>23</v>
      </c>
      <c r="BJ80" s="115">
        <v>32</v>
      </c>
    </row>
    <row r="81" spans="1:64">
      <c r="A81" s="115">
        <v>2014</v>
      </c>
      <c r="B81" s="115" t="s">
        <v>4285</v>
      </c>
      <c r="C81" s="115"/>
      <c r="F81" s="115">
        <f t="shared" si="7"/>
        <v>98</v>
      </c>
      <c r="G81" s="115">
        <v>73</v>
      </c>
      <c r="H81" s="115">
        <v>25</v>
      </c>
      <c r="J81" s="115">
        <v>2015</v>
      </c>
      <c r="K81" s="115" t="s">
        <v>4286</v>
      </c>
      <c r="L81" s="115"/>
      <c r="O81" s="115">
        <f t="shared" si="8"/>
        <v>1348</v>
      </c>
      <c r="P81" s="115">
        <v>1231</v>
      </c>
      <c r="Q81" s="115">
        <v>117</v>
      </c>
      <c r="S81" s="115">
        <v>2016</v>
      </c>
      <c r="T81" s="115" t="s">
        <v>4287</v>
      </c>
      <c r="U81" s="115" t="s">
        <v>348</v>
      </c>
      <c r="X81" s="115">
        <f t="shared" si="9"/>
        <v>348</v>
      </c>
      <c r="Y81" s="115">
        <v>348</v>
      </c>
      <c r="Z81" s="115"/>
      <c r="AB81" s="115">
        <v>2017</v>
      </c>
      <c r="AC81" s="115" t="s">
        <v>3569</v>
      </c>
      <c r="AD81" s="115"/>
      <c r="AG81" s="115">
        <f t="shared" si="10"/>
        <v>95</v>
      </c>
      <c r="AH81" s="115">
        <v>63</v>
      </c>
      <c r="AI81" s="115">
        <v>32</v>
      </c>
      <c r="AK81" s="125">
        <v>2018</v>
      </c>
      <c r="AL81" s="125" t="s">
        <v>4288</v>
      </c>
      <c r="AM81" s="125"/>
      <c r="AP81" s="125">
        <f t="shared" si="11"/>
        <v>44</v>
      </c>
      <c r="AQ81" s="125">
        <v>11</v>
      </c>
      <c r="AR81" s="125">
        <v>33</v>
      </c>
      <c r="AT81" s="115">
        <v>2019</v>
      </c>
      <c r="AU81" s="115" t="s">
        <v>4289</v>
      </c>
      <c r="AV81" s="115" t="s">
        <v>4290</v>
      </c>
      <c r="AY81" s="115">
        <f t="shared" si="12"/>
        <v>10</v>
      </c>
      <c r="AZ81" s="115">
        <v>10</v>
      </c>
      <c r="BA81" s="115"/>
      <c r="BC81" s="115">
        <v>2020</v>
      </c>
      <c r="BD81" s="115" t="s">
        <v>976</v>
      </c>
      <c r="BE81" s="115"/>
      <c r="BH81" s="115">
        <f t="shared" si="13"/>
        <v>54</v>
      </c>
      <c r="BI81" s="115">
        <v>43</v>
      </c>
      <c r="BJ81" s="115">
        <v>11</v>
      </c>
    </row>
    <row r="82" spans="1:64">
      <c r="A82" s="115">
        <v>2014</v>
      </c>
      <c r="B82" s="115" t="s">
        <v>4291</v>
      </c>
      <c r="C82" s="115"/>
      <c r="F82" s="115">
        <f t="shared" si="7"/>
        <v>128</v>
      </c>
      <c r="G82" s="115">
        <v>114</v>
      </c>
      <c r="H82" s="115">
        <v>14</v>
      </c>
      <c r="I82" s="120"/>
      <c r="J82" s="115">
        <v>2015</v>
      </c>
      <c r="K82" s="115" t="s">
        <v>4292</v>
      </c>
      <c r="L82" s="115" t="s">
        <v>78</v>
      </c>
      <c r="O82" s="115">
        <f t="shared" si="8"/>
        <v>579</v>
      </c>
      <c r="P82" s="115">
        <v>579</v>
      </c>
      <c r="Q82" s="115"/>
      <c r="R82" s="120"/>
      <c r="S82" s="115">
        <v>2016</v>
      </c>
      <c r="T82" s="115" t="s">
        <v>4293</v>
      </c>
      <c r="U82" s="115" t="s">
        <v>4294</v>
      </c>
      <c r="X82" s="115">
        <f t="shared" si="9"/>
        <v>27</v>
      </c>
      <c r="Y82" s="115">
        <v>27</v>
      </c>
      <c r="Z82" s="115"/>
      <c r="AA82" s="120"/>
      <c r="AB82" s="115">
        <v>2017</v>
      </c>
      <c r="AC82" s="115" t="s">
        <v>4269</v>
      </c>
      <c r="AD82" s="115"/>
      <c r="AG82" s="115">
        <f t="shared" si="10"/>
        <v>84</v>
      </c>
      <c r="AH82" s="115">
        <v>45</v>
      </c>
      <c r="AI82" s="115">
        <v>39</v>
      </c>
      <c r="AJ82" s="120"/>
      <c r="AK82" s="125">
        <v>2018</v>
      </c>
      <c r="AL82" s="125" t="s">
        <v>4295</v>
      </c>
      <c r="AM82" s="125"/>
      <c r="AP82" s="125">
        <f t="shared" si="11"/>
        <v>49</v>
      </c>
      <c r="AQ82" s="125">
        <v>33</v>
      </c>
      <c r="AR82" s="125">
        <v>16</v>
      </c>
      <c r="AS82" s="120"/>
      <c r="AT82" s="116">
        <v>2019</v>
      </c>
      <c r="AU82" s="116" t="s">
        <v>4296</v>
      </c>
      <c r="AV82" s="116" t="s">
        <v>3078</v>
      </c>
      <c r="AW82" s="116" t="s">
        <v>914</v>
      </c>
      <c r="AY82" s="116">
        <f t="shared" si="12"/>
        <v>12</v>
      </c>
      <c r="AZ82" s="116">
        <v>12</v>
      </c>
      <c r="BA82" s="116"/>
      <c r="BB82" s="120"/>
      <c r="BC82" s="115">
        <v>2020</v>
      </c>
      <c r="BD82" s="115" t="s">
        <v>2390</v>
      </c>
      <c r="BE82" s="115"/>
      <c r="BH82" s="115">
        <f t="shared" si="13"/>
        <v>8</v>
      </c>
      <c r="BI82" s="115">
        <v>2</v>
      </c>
      <c r="BJ82" s="115">
        <v>6</v>
      </c>
    </row>
    <row r="83" spans="1:64">
      <c r="A83" s="115">
        <v>2014</v>
      </c>
      <c r="B83" s="115" t="s">
        <v>4297</v>
      </c>
      <c r="C83" s="115"/>
      <c r="F83" s="115">
        <f t="shared" si="7"/>
        <v>318</v>
      </c>
      <c r="G83" s="115">
        <v>200</v>
      </c>
      <c r="H83" s="115">
        <v>118</v>
      </c>
      <c r="J83" s="115">
        <v>2015</v>
      </c>
      <c r="K83" s="115" t="s">
        <v>4298</v>
      </c>
      <c r="L83" s="115" t="s">
        <v>4299</v>
      </c>
      <c r="O83" s="115">
        <f t="shared" si="8"/>
        <v>11</v>
      </c>
      <c r="P83" s="115">
        <v>11</v>
      </c>
      <c r="Q83" s="115"/>
      <c r="S83" s="115">
        <v>2016</v>
      </c>
      <c r="T83" s="115" t="s">
        <v>4300</v>
      </c>
      <c r="U83" s="115"/>
      <c r="X83" s="115">
        <f t="shared" si="9"/>
        <v>44</v>
      </c>
      <c r="Y83" s="115">
        <v>23</v>
      </c>
      <c r="Z83" s="115">
        <v>21</v>
      </c>
      <c r="AB83" s="115">
        <v>2017</v>
      </c>
      <c r="AC83" s="115" t="s">
        <v>478</v>
      </c>
      <c r="AD83" s="115"/>
      <c r="AG83" s="115">
        <f t="shared" si="10"/>
        <v>609</v>
      </c>
      <c r="AH83" s="115">
        <v>278</v>
      </c>
      <c r="AI83" s="115">
        <v>331</v>
      </c>
      <c r="AK83" s="125">
        <v>2018</v>
      </c>
      <c r="AL83" s="125" t="s">
        <v>4301</v>
      </c>
      <c r="AM83" s="125"/>
      <c r="AP83" s="125">
        <f t="shared" si="11"/>
        <v>143</v>
      </c>
      <c r="AQ83" s="125">
        <v>94</v>
      </c>
      <c r="AR83" s="125">
        <v>49</v>
      </c>
      <c r="AT83" s="115">
        <v>2019</v>
      </c>
      <c r="AU83" s="115" t="s">
        <v>4302</v>
      </c>
      <c r="AV83" s="115"/>
      <c r="AY83" s="115">
        <f t="shared" si="12"/>
        <v>1653</v>
      </c>
      <c r="AZ83" s="115">
        <v>1004</v>
      </c>
      <c r="BA83" s="115">
        <v>649</v>
      </c>
      <c r="BC83" s="115">
        <v>2020</v>
      </c>
      <c r="BD83" s="115" t="s">
        <v>4303</v>
      </c>
      <c r="BE83" s="115"/>
      <c r="BH83" s="115">
        <f t="shared" si="13"/>
        <v>85</v>
      </c>
      <c r="BI83" s="115">
        <v>56</v>
      </c>
      <c r="BJ83" s="115">
        <v>29</v>
      </c>
    </row>
    <row r="84" spans="1:64">
      <c r="A84" s="115">
        <v>2014</v>
      </c>
      <c r="B84" s="115" t="s">
        <v>1878</v>
      </c>
      <c r="C84" s="115"/>
      <c r="F84" s="115">
        <f t="shared" si="7"/>
        <v>323</v>
      </c>
      <c r="G84" s="115">
        <v>242</v>
      </c>
      <c r="H84" s="115">
        <v>81</v>
      </c>
      <c r="J84" s="115">
        <v>2015</v>
      </c>
      <c r="K84" s="115" t="s">
        <v>4304</v>
      </c>
      <c r="L84" s="115"/>
      <c r="O84" s="115">
        <f t="shared" si="8"/>
        <v>64</v>
      </c>
      <c r="P84" s="115">
        <v>44</v>
      </c>
      <c r="Q84" s="115">
        <v>20</v>
      </c>
      <c r="S84" s="115">
        <v>2016</v>
      </c>
      <c r="T84" s="115" t="s">
        <v>4305</v>
      </c>
      <c r="U84" s="115"/>
      <c r="X84" s="115">
        <f t="shared" si="9"/>
        <v>86</v>
      </c>
      <c r="Y84" s="115">
        <v>45</v>
      </c>
      <c r="Z84" s="115">
        <v>41</v>
      </c>
      <c r="AB84" s="115">
        <v>2017</v>
      </c>
      <c r="AC84" s="115" t="s">
        <v>488</v>
      </c>
      <c r="AD84" s="115"/>
      <c r="AG84" s="115">
        <f t="shared" si="10"/>
        <v>91</v>
      </c>
      <c r="AH84" s="115">
        <v>68</v>
      </c>
      <c r="AI84" s="115">
        <v>23</v>
      </c>
      <c r="AK84" s="125">
        <v>2018</v>
      </c>
      <c r="AL84" s="125" t="s">
        <v>4087</v>
      </c>
      <c r="AM84" s="125"/>
      <c r="AP84" s="125">
        <f t="shared" si="11"/>
        <v>38</v>
      </c>
      <c r="AQ84" s="125">
        <v>19</v>
      </c>
      <c r="AR84" s="125">
        <v>19</v>
      </c>
      <c r="AT84" s="115">
        <v>2019</v>
      </c>
      <c r="AU84" s="115" t="s">
        <v>4306</v>
      </c>
      <c r="AV84" s="115"/>
      <c r="AY84" s="115">
        <f t="shared" ref="AY84:AY90" si="14">SUM(AZ84:AZ84)</f>
        <v>55</v>
      </c>
      <c r="AZ84" s="115">
        <v>55</v>
      </c>
      <c r="BA84" s="115">
        <v>35</v>
      </c>
      <c r="BC84" s="115">
        <v>2020</v>
      </c>
      <c r="BD84" s="115" t="s">
        <v>4307</v>
      </c>
      <c r="BE84" s="115"/>
      <c r="BH84" s="115">
        <f t="shared" si="13"/>
        <v>64</v>
      </c>
      <c r="BI84" s="115">
        <v>16</v>
      </c>
      <c r="BJ84" s="115">
        <v>48</v>
      </c>
    </row>
    <row r="85" spans="1:64">
      <c r="A85" s="115">
        <v>2014</v>
      </c>
      <c r="B85" s="115" t="s">
        <v>4308</v>
      </c>
      <c r="C85" s="115"/>
      <c r="F85" s="115">
        <f t="shared" si="7"/>
        <v>559</v>
      </c>
      <c r="G85" s="115">
        <v>244</v>
      </c>
      <c r="H85" s="115">
        <v>315</v>
      </c>
      <c r="J85" s="115">
        <v>2015</v>
      </c>
      <c r="K85" s="115" t="s">
        <v>4309</v>
      </c>
      <c r="L85" s="115"/>
      <c r="O85" s="115">
        <f t="shared" si="8"/>
        <v>141</v>
      </c>
      <c r="P85" s="115">
        <v>33</v>
      </c>
      <c r="Q85" s="115">
        <v>108</v>
      </c>
      <c r="S85" s="115">
        <v>2016</v>
      </c>
      <c r="T85" s="115" t="s">
        <v>4310</v>
      </c>
      <c r="U85" s="115"/>
      <c r="X85" s="115">
        <f t="shared" si="9"/>
        <v>68</v>
      </c>
      <c r="Y85" s="115">
        <v>41</v>
      </c>
      <c r="Z85" s="115">
        <v>27</v>
      </c>
      <c r="AB85" s="115">
        <v>2017</v>
      </c>
      <c r="AC85" s="115" t="s">
        <v>4311</v>
      </c>
      <c r="AD85" s="115"/>
      <c r="AG85" s="115">
        <f t="shared" si="10"/>
        <v>60</v>
      </c>
      <c r="AH85" s="115">
        <v>21</v>
      </c>
      <c r="AI85" s="115">
        <v>39</v>
      </c>
      <c r="AK85" s="125">
        <v>2018</v>
      </c>
      <c r="AL85" s="125" t="s">
        <v>4312</v>
      </c>
      <c r="AM85" s="125"/>
      <c r="AP85" s="125">
        <f t="shared" si="11"/>
        <v>2002</v>
      </c>
      <c r="AQ85" s="125">
        <v>995</v>
      </c>
      <c r="AR85" s="125">
        <v>1007</v>
      </c>
      <c r="AT85" s="115">
        <v>2019</v>
      </c>
      <c r="AU85" s="115" t="s">
        <v>4313</v>
      </c>
      <c r="AV85" s="115"/>
      <c r="AY85" s="115">
        <f t="shared" si="14"/>
        <v>39</v>
      </c>
      <c r="AZ85" s="115">
        <v>39</v>
      </c>
      <c r="BA85" s="115">
        <v>73</v>
      </c>
      <c r="BC85" s="115">
        <v>2020</v>
      </c>
      <c r="BD85" s="115" t="s">
        <v>4097</v>
      </c>
      <c r="BE85" s="115"/>
      <c r="BH85" s="115">
        <f t="shared" si="13"/>
        <v>48</v>
      </c>
      <c r="BI85" s="115">
        <v>12</v>
      </c>
      <c r="BJ85" s="115">
        <v>36</v>
      </c>
    </row>
    <row r="86" spans="1:64">
      <c r="A86" s="115">
        <v>2014</v>
      </c>
      <c r="B86" s="115" t="s">
        <v>4314</v>
      </c>
      <c r="C86" s="115"/>
      <c r="F86" s="115">
        <f t="shared" si="7"/>
        <v>1000</v>
      </c>
      <c r="G86" s="115">
        <v>549</v>
      </c>
      <c r="H86" s="115">
        <v>451</v>
      </c>
      <c r="J86" s="115">
        <v>2015</v>
      </c>
      <c r="K86" s="115" t="s">
        <v>3921</v>
      </c>
      <c r="L86" s="115"/>
      <c r="O86" s="115">
        <f t="shared" si="8"/>
        <v>47</v>
      </c>
      <c r="P86" s="115">
        <v>30</v>
      </c>
      <c r="Q86" s="115">
        <v>17</v>
      </c>
      <c r="S86" s="115">
        <v>2016</v>
      </c>
      <c r="T86" s="115" t="s">
        <v>4315</v>
      </c>
      <c r="U86" s="115"/>
      <c r="X86" s="115">
        <f t="shared" si="9"/>
        <v>36</v>
      </c>
      <c r="Y86" s="115">
        <v>10</v>
      </c>
      <c r="Z86" s="115">
        <v>26</v>
      </c>
      <c r="AB86" s="115">
        <v>2017</v>
      </c>
      <c r="AC86" s="115" t="s">
        <v>1173</v>
      </c>
      <c r="AD86" s="115"/>
      <c r="AG86" s="115">
        <f t="shared" si="10"/>
        <v>24</v>
      </c>
      <c r="AH86" s="115">
        <v>10</v>
      </c>
      <c r="AI86" s="115">
        <v>14</v>
      </c>
      <c r="AK86" s="125">
        <v>2018</v>
      </c>
      <c r="AL86" s="125" t="s">
        <v>4316</v>
      </c>
      <c r="AM86" s="125"/>
      <c r="AP86" s="125">
        <f t="shared" si="11"/>
        <v>8041</v>
      </c>
      <c r="AQ86" s="125">
        <v>3687</v>
      </c>
      <c r="AR86" s="125">
        <v>4354</v>
      </c>
      <c r="AT86" s="115">
        <v>2019</v>
      </c>
      <c r="AU86" s="115" t="s">
        <v>4317</v>
      </c>
      <c r="AV86" s="115"/>
      <c r="AY86" s="115">
        <f t="shared" si="14"/>
        <v>131</v>
      </c>
      <c r="AZ86" s="115">
        <v>131</v>
      </c>
      <c r="BA86" s="115">
        <v>108</v>
      </c>
      <c r="BC86" s="115">
        <v>2020</v>
      </c>
      <c r="BD86" s="115" t="s">
        <v>3701</v>
      </c>
      <c r="BE86" s="115"/>
      <c r="BH86" s="115">
        <f t="shared" si="13"/>
        <v>116</v>
      </c>
      <c r="BI86" s="115">
        <v>69</v>
      </c>
      <c r="BJ86" s="115">
        <v>47</v>
      </c>
    </row>
    <row r="87" spans="1:64">
      <c r="A87" s="115">
        <v>2014</v>
      </c>
      <c r="B87" s="115" t="s">
        <v>1173</v>
      </c>
      <c r="C87" s="115"/>
      <c r="F87" s="115">
        <f t="shared" ref="F87:F106" si="15">SUM(G87:H87)</f>
        <v>75</v>
      </c>
      <c r="G87" s="115">
        <v>22</v>
      </c>
      <c r="H87" s="115">
        <v>53</v>
      </c>
      <c r="J87" s="115">
        <v>2015</v>
      </c>
      <c r="K87" s="115" t="s">
        <v>1217</v>
      </c>
      <c r="L87" s="115"/>
      <c r="O87" s="115">
        <f t="shared" si="8"/>
        <v>42</v>
      </c>
      <c r="P87" s="115">
        <v>32</v>
      </c>
      <c r="Q87" s="115">
        <v>10</v>
      </c>
      <c r="S87" s="115">
        <v>2016</v>
      </c>
      <c r="T87" s="115" t="s">
        <v>4318</v>
      </c>
      <c r="U87" s="115" t="s">
        <v>78</v>
      </c>
      <c r="X87" s="115">
        <f t="shared" si="9"/>
        <v>27</v>
      </c>
      <c r="Y87" s="115">
        <v>27</v>
      </c>
      <c r="Z87" s="115"/>
      <c r="AB87" s="115">
        <v>2017</v>
      </c>
      <c r="AC87" s="115" t="s">
        <v>4157</v>
      </c>
      <c r="AD87" s="115"/>
      <c r="AG87" s="115">
        <f t="shared" si="10"/>
        <v>30</v>
      </c>
      <c r="AH87" s="115">
        <v>12</v>
      </c>
      <c r="AI87" s="115">
        <v>18</v>
      </c>
      <c r="AK87" s="126">
        <v>2018</v>
      </c>
      <c r="AL87" s="126" t="s">
        <v>3561</v>
      </c>
      <c r="AM87" s="126" t="s">
        <v>4319</v>
      </c>
      <c r="AN87" s="116" t="s">
        <v>914</v>
      </c>
      <c r="AP87" s="126">
        <f t="shared" si="11"/>
        <v>438</v>
      </c>
      <c r="AQ87" s="126">
        <v>438</v>
      </c>
      <c r="AR87" s="126"/>
      <c r="AT87" s="115">
        <v>2019</v>
      </c>
      <c r="AU87" s="115" t="s">
        <v>4072</v>
      </c>
      <c r="AV87" s="115"/>
      <c r="AY87" s="115">
        <f t="shared" si="14"/>
        <v>21</v>
      </c>
      <c r="AZ87" s="115">
        <v>21</v>
      </c>
      <c r="BA87" s="115">
        <v>69</v>
      </c>
      <c r="BC87" s="115">
        <v>2020</v>
      </c>
      <c r="BD87" s="115" t="s">
        <v>3506</v>
      </c>
      <c r="BE87" s="115"/>
      <c r="BF87" s="116" t="s">
        <v>914</v>
      </c>
      <c r="BH87" s="115">
        <f t="shared" si="13"/>
        <v>81</v>
      </c>
      <c r="BI87" s="115">
        <v>81</v>
      </c>
      <c r="BJ87" s="115"/>
    </row>
    <row r="88" spans="1:64">
      <c r="A88" s="115">
        <v>2014</v>
      </c>
      <c r="B88" s="115" t="s">
        <v>1605</v>
      </c>
      <c r="C88" s="115"/>
      <c r="F88" s="115">
        <f t="shared" si="15"/>
        <v>434</v>
      </c>
      <c r="G88" s="115">
        <v>220</v>
      </c>
      <c r="H88" s="115">
        <v>214</v>
      </c>
      <c r="J88" s="115">
        <v>2015</v>
      </c>
      <c r="K88" s="115" t="s">
        <v>4320</v>
      </c>
      <c r="L88" s="115"/>
      <c r="O88" s="115">
        <f t="shared" si="8"/>
        <v>117</v>
      </c>
      <c r="P88" s="115">
        <v>24</v>
      </c>
      <c r="Q88" s="115">
        <v>93</v>
      </c>
      <c r="S88" s="115">
        <v>2016</v>
      </c>
      <c r="T88" s="115" t="s">
        <v>4321</v>
      </c>
      <c r="U88" s="115"/>
      <c r="X88" s="115">
        <f t="shared" si="9"/>
        <v>68</v>
      </c>
      <c r="Y88" s="115">
        <v>60</v>
      </c>
      <c r="Z88" s="115">
        <v>8</v>
      </c>
      <c r="AB88" s="115">
        <v>2017</v>
      </c>
      <c r="AC88" s="115" t="s">
        <v>3918</v>
      </c>
      <c r="AD88" s="115"/>
      <c r="AG88" s="115">
        <f t="shared" si="10"/>
        <v>172</v>
      </c>
      <c r="AH88" s="115">
        <v>146</v>
      </c>
      <c r="AI88" s="115">
        <v>26</v>
      </c>
      <c r="AK88" s="125">
        <v>2018</v>
      </c>
      <c r="AL88" s="125" t="s">
        <v>4322</v>
      </c>
      <c r="AM88" s="125"/>
      <c r="AP88" s="125">
        <f t="shared" si="11"/>
        <v>80</v>
      </c>
      <c r="AQ88" s="125">
        <v>47</v>
      </c>
      <c r="AR88" s="125">
        <v>33</v>
      </c>
      <c r="AT88" s="115">
        <v>2019</v>
      </c>
      <c r="AU88" s="115" t="s">
        <v>4323</v>
      </c>
      <c r="AV88" s="115"/>
      <c r="AY88" s="115">
        <f t="shared" si="14"/>
        <v>53</v>
      </c>
      <c r="AZ88" s="115">
        <v>53</v>
      </c>
      <c r="BA88" s="115">
        <v>59</v>
      </c>
      <c r="BC88" s="115">
        <v>2020</v>
      </c>
      <c r="BD88" s="115" t="s">
        <v>4324</v>
      </c>
      <c r="BE88" s="115"/>
      <c r="BH88" s="115">
        <f t="shared" si="13"/>
        <v>41</v>
      </c>
      <c r="BI88" s="115">
        <v>31</v>
      </c>
      <c r="BJ88" s="115">
        <v>10</v>
      </c>
    </row>
    <row r="89" spans="1:64">
      <c r="A89" s="115">
        <v>2014</v>
      </c>
      <c r="B89" s="115" t="s">
        <v>4325</v>
      </c>
      <c r="C89" s="115" t="s">
        <v>348</v>
      </c>
      <c r="F89" s="115">
        <f t="shared" si="15"/>
        <v>119</v>
      </c>
      <c r="G89" s="115">
        <v>119</v>
      </c>
      <c r="H89" s="115"/>
      <c r="J89" s="115">
        <v>2015</v>
      </c>
      <c r="K89" s="115" t="s">
        <v>4326</v>
      </c>
      <c r="L89" s="115"/>
      <c r="O89" s="115">
        <f t="shared" si="8"/>
        <v>142</v>
      </c>
      <c r="P89" s="115">
        <v>138</v>
      </c>
      <c r="Q89" s="115">
        <v>4</v>
      </c>
      <c r="S89" s="115">
        <v>2016</v>
      </c>
      <c r="T89" s="115" t="s">
        <v>3918</v>
      </c>
      <c r="U89" s="115"/>
      <c r="X89" s="115">
        <f t="shared" si="9"/>
        <v>33</v>
      </c>
      <c r="Y89" s="115">
        <v>14</v>
      </c>
      <c r="Z89" s="115">
        <v>19</v>
      </c>
      <c r="AB89" s="115">
        <v>2017</v>
      </c>
      <c r="AC89" s="115" t="s">
        <v>4100</v>
      </c>
      <c r="AD89" s="115"/>
      <c r="AG89" s="115">
        <f t="shared" si="10"/>
        <v>364</v>
      </c>
      <c r="AH89" s="115">
        <v>156</v>
      </c>
      <c r="AI89" s="115">
        <v>208</v>
      </c>
      <c r="AK89" s="125">
        <v>2018</v>
      </c>
      <c r="AL89" s="125" t="s">
        <v>4019</v>
      </c>
      <c r="AM89" s="125"/>
      <c r="AP89" s="125">
        <f t="shared" si="11"/>
        <v>1038</v>
      </c>
      <c r="AQ89" s="125">
        <v>376</v>
      </c>
      <c r="AR89" s="125">
        <v>662</v>
      </c>
      <c r="AT89" s="115">
        <v>2019</v>
      </c>
      <c r="AU89" s="115" t="s">
        <v>4327</v>
      </c>
      <c r="AV89" s="115"/>
      <c r="AY89" s="115">
        <f t="shared" si="14"/>
        <v>30</v>
      </c>
      <c r="AZ89" s="115">
        <v>30</v>
      </c>
      <c r="BA89" s="115">
        <v>27</v>
      </c>
      <c r="BC89" s="115">
        <v>2020</v>
      </c>
      <c r="BD89" s="115" t="s">
        <v>1207</v>
      </c>
      <c r="BE89" s="115"/>
      <c r="BH89" s="115">
        <f t="shared" si="13"/>
        <v>44</v>
      </c>
      <c r="BI89" s="115">
        <v>13</v>
      </c>
      <c r="BJ89" s="115">
        <v>31</v>
      </c>
      <c r="BL89" s="121"/>
    </row>
    <row r="90" spans="1:64">
      <c r="A90" s="115">
        <v>2014</v>
      </c>
      <c r="B90" s="115" t="s">
        <v>2519</v>
      </c>
      <c r="C90" s="115"/>
      <c r="F90" s="115">
        <f t="shared" si="15"/>
        <v>83</v>
      </c>
      <c r="G90" s="115">
        <v>43</v>
      </c>
      <c r="H90" s="115">
        <v>40</v>
      </c>
      <c r="J90" s="115">
        <v>2015</v>
      </c>
      <c r="K90" s="115" t="s">
        <v>357</v>
      </c>
      <c r="L90" s="115"/>
      <c r="O90" s="115">
        <f t="shared" si="8"/>
        <v>60</v>
      </c>
      <c r="P90" s="115">
        <v>28</v>
      </c>
      <c r="Q90" s="115">
        <v>32</v>
      </c>
      <c r="S90" s="115">
        <v>2016</v>
      </c>
      <c r="T90" s="115" t="s">
        <v>4328</v>
      </c>
      <c r="U90" s="115"/>
      <c r="X90" s="115">
        <f t="shared" si="9"/>
        <v>227</v>
      </c>
      <c r="Y90" s="115">
        <v>203</v>
      </c>
      <c r="Z90" s="115">
        <v>24</v>
      </c>
      <c r="AB90" s="115">
        <v>2017</v>
      </c>
      <c r="AC90" s="115" t="s">
        <v>4329</v>
      </c>
      <c r="AD90" s="115"/>
      <c r="AG90" s="115">
        <f t="shared" si="10"/>
        <v>132</v>
      </c>
      <c r="AH90" s="115">
        <v>112</v>
      </c>
      <c r="AI90" s="115">
        <v>20</v>
      </c>
      <c r="AK90" s="125">
        <v>2018</v>
      </c>
      <c r="AL90" s="125" t="s">
        <v>4330</v>
      </c>
      <c r="AM90" s="125"/>
      <c r="AP90" s="125">
        <f t="shared" si="11"/>
        <v>144</v>
      </c>
      <c r="AQ90" s="125">
        <v>93</v>
      </c>
      <c r="AR90" s="125">
        <v>51</v>
      </c>
      <c r="AT90" s="115">
        <v>2019</v>
      </c>
      <c r="AU90" s="115" t="s">
        <v>4331</v>
      </c>
      <c r="AV90" s="115"/>
      <c r="AY90" s="115">
        <f t="shared" si="14"/>
        <v>19</v>
      </c>
      <c r="AZ90" s="115">
        <v>19</v>
      </c>
      <c r="BA90" s="115">
        <v>5</v>
      </c>
      <c r="BC90" s="115">
        <v>2020</v>
      </c>
      <c r="BD90" s="115" t="s">
        <v>1878</v>
      </c>
      <c r="BE90" s="115"/>
      <c r="BH90" s="115">
        <f t="shared" si="13"/>
        <v>658</v>
      </c>
      <c r="BI90" s="115">
        <v>196</v>
      </c>
      <c r="BJ90" s="115">
        <v>462</v>
      </c>
    </row>
    <row r="91" spans="1:64">
      <c r="A91" s="115">
        <v>2014</v>
      </c>
      <c r="B91" s="115" t="s">
        <v>4332</v>
      </c>
      <c r="C91" s="115"/>
      <c r="F91" s="115">
        <f t="shared" si="15"/>
        <v>152</v>
      </c>
      <c r="G91" s="115">
        <v>114</v>
      </c>
      <c r="H91" s="115">
        <v>38</v>
      </c>
      <c r="J91" s="115">
        <v>2015</v>
      </c>
      <c r="K91" s="115" t="s">
        <v>3918</v>
      </c>
      <c r="L91" s="115"/>
      <c r="O91" s="115">
        <f t="shared" si="8"/>
        <v>77</v>
      </c>
      <c r="P91" s="115">
        <v>69</v>
      </c>
      <c r="Q91" s="115">
        <v>8</v>
      </c>
      <c r="S91" s="115">
        <v>2016</v>
      </c>
      <c r="T91" s="115" t="s">
        <v>4333</v>
      </c>
      <c r="U91" s="115"/>
      <c r="X91" s="115">
        <f t="shared" si="9"/>
        <v>105</v>
      </c>
      <c r="Y91" s="115">
        <v>72</v>
      </c>
      <c r="Z91" s="115">
        <v>33</v>
      </c>
      <c r="AB91" s="115">
        <v>2017</v>
      </c>
      <c r="AC91" s="115" t="s">
        <v>4334</v>
      </c>
      <c r="AD91" s="115"/>
      <c r="AG91" s="115">
        <f t="shared" si="10"/>
        <v>232</v>
      </c>
      <c r="AH91" s="115">
        <v>114</v>
      </c>
      <c r="AI91" s="115">
        <v>118</v>
      </c>
      <c r="AK91" s="125">
        <v>2018</v>
      </c>
      <c r="AL91" s="125" t="s">
        <v>4335</v>
      </c>
      <c r="AM91" s="125"/>
      <c r="AP91" s="125">
        <f t="shared" si="11"/>
        <v>79</v>
      </c>
      <c r="AQ91" s="125">
        <v>67</v>
      </c>
      <c r="AR91" s="125">
        <v>12</v>
      </c>
      <c r="AT91" s="115">
        <v>2019</v>
      </c>
      <c r="AU91" s="115" t="s">
        <v>2607</v>
      </c>
      <c r="AV91" s="115"/>
      <c r="AY91" s="115">
        <f t="shared" si="12"/>
        <v>62</v>
      </c>
      <c r="AZ91" s="115">
        <v>26</v>
      </c>
      <c r="BA91" s="115">
        <v>36</v>
      </c>
      <c r="BC91" s="115">
        <v>2020</v>
      </c>
      <c r="BD91" s="115" t="s">
        <v>4336</v>
      </c>
      <c r="BE91" s="115"/>
      <c r="BH91" s="115">
        <f t="shared" si="13"/>
        <v>42</v>
      </c>
      <c r="BI91" s="115">
        <v>30</v>
      </c>
      <c r="BJ91" s="115">
        <v>12</v>
      </c>
    </row>
    <row r="92" spans="1:64">
      <c r="A92" s="115">
        <v>2014</v>
      </c>
      <c r="B92" s="115" t="s">
        <v>4337</v>
      </c>
      <c r="C92" s="115"/>
      <c r="F92" s="115">
        <f t="shared" si="15"/>
        <v>270</v>
      </c>
      <c r="G92" s="115">
        <v>241</v>
      </c>
      <c r="H92" s="115">
        <v>29</v>
      </c>
      <c r="J92" s="115">
        <v>2015</v>
      </c>
      <c r="K92" s="115" t="s">
        <v>4338</v>
      </c>
      <c r="L92" s="115" t="s">
        <v>348</v>
      </c>
      <c r="O92" s="115">
        <f t="shared" si="8"/>
        <v>222</v>
      </c>
      <c r="P92" s="115">
        <v>222</v>
      </c>
      <c r="Q92" s="115"/>
      <c r="S92" s="115">
        <v>2016</v>
      </c>
      <c r="T92" s="115" t="s">
        <v>4339</v>
      </c>
      <c r="U92" s="115"/>
      <c r="X92" s="115">
        <f t="shared" si="9"/>
        <v>168</v>
      </c>
      <c r="Y92" s="115">
        <v>95</v>
      </c>
      <c r="Z92" s="115">
        <v>73</v>
      </c>
      <c r="AB92" s="116">
        <v>2017</v>
      </c>
      <c r="AC92" s="116" t="s">
        <v>4340</v>
      </c>
      <c r="AD92" s="116" t="s">
        <v>2588</v>
      </c>
      <c r="AE92" s="116" t="s">
        <v>914</v>
      </c>
      <c r="AG92" s="116">
        <f t="shared" si="10"/>
        <v>60</v>
      </c>
      <c r="AH92" s="116">
        <v>60</v>
      </c>
      <c r="AI92" s="116"/>
      <c r="AK92" s="125">
        <v>2018</v>
      </c>
      <c r="AL92" s="125" t="s">
        <v>4272</v>
      </c>
      <c r="AM92" s="125"/>
      <c r="AP92" s="125">
        <f t="shared" si="11"/>
        <v>56</v>
      </c>
      <c r="AQ92" s="125">
        <v>34</v>
      </c>
      <c r="AR92" s="125">
        <v>22</v>
      </c>
      <c r="AT92" s="115">
        <v>2019</v>
      </c>
      <c r="AU92" s="115" t="s">
        <v>976</v>
      </c>
      <c r="AV92" s="115"/>
      <c r="AY92" s="115">
        <f t="shared" si="12"/>
        <v>50</v>
      </c>
      <c r="AZ92" s="115">
        <v>14</v>
      </c>
      <c r="BA92" s="115">
        <v>36</v>
      </c>
      <c r="BC92" s="115">
        <v>2020</v>
      </c>
      <c r="BD92" s="115" t="s">
        <v>4341</v>
      </c>
      <c r="BE92" s="115"/>
      <c r="BH92" s="115">
        <f t="shared" si="13"/>
        <v>48</v>
      </c>
      <c r="BI92" s="115">
        <v>25</v>
      </c>
      <c r="BJ92" s="115">
        <v>23</v>
      </c>
    </row>
    <row r="93" spans="1:64">
      <c r="A93" s="115">
        <v>2014</v>
      </c>
      <c r="B93" s="115" t="s">
        <v>4342</v>
      </c>
      <c r="C93" s="115"/>
      <c r="F93" s="115">
        <f t="shared" si="15"/>
        <v>777</v>
      </c>
      <c r="G93" s="115">
        <v>489</v>
      </c>
      <c r="H93" s="115">
        <v>288</v>
      </c>
      <c r="J93" s="115">
        <v>2015</v>
      </c>
      <c r="K93" s="115" t="s">
        <v>4343</v>
      </c>
      <c r="L93" s="115"/>
      <c r="O93" s="115">
        <f t="shared" si="8"/>
        <v>56</v>
      </c>
      <c r="P93" s="115">
        <v>27</v>
      </c>
      <c r="Q93" s="115">
        <v>29</v>
      </c>
      <c r="S93" s="115">
        <v>2016</v>
      </c>
      <c r="T93" s="115" t="s">
        <v>4344</v>
      </c>
      <c r="U93" s="115"/>
      <c r="X93" s="115">
        <f t="shared" si="9"/>
        <v>55</v>
      </c>
      <c r="Y93" s="115">
        <v>24</v>
      </c>
      <c r="Z93" s="115">
        <v>31</v>
      </c>
      <c r="AB93" s="115">
        <v>2017</v>
      </c>
      <c r="AC93" s="115" t="s">
        <v>4044</v>
      </c>
      <c r="AD93" s="115"/>
      <c r="AG93" s="115">
        <f t="shared" si="10"/>
        <v>210</v>
      </c>
      <c r="AH93" s="115">
        <v>113</v>
      </c>
      <c r="AI93" s="115">
        <v>97</v>
      </c>
      <c r="AK93" s="125">
        <v>2018</v>
      </c>
      <c r="AL93" s="125" t="s">
        <v>2513</v>
      </c>
      <c r="AM93" s="125"/>
      <c r="AP93" s="125">
        <f t="shared" si="11"/>
        <v>46</v>
      </c>
      <c r="AQ93" s="125">
        <v>31</v>
      </c>
      <c r="AR93" s="125">
        <v>15</v>
      </c>
      <c r="AT93" s="115">
        <v>2019</v>
      </c>
      <c r="AU93" s="115" t="s">
        <v>4345</v>
      </c>
      <c r="AV93" s="115"/>
      <c r="AY93" s="115">
        <f t="shared" si="12"/>
        <v>76</v>
      </c>
      <c r="AZ93" s="115">
        <v>40</v>
      </c>
      <c r="BA93" s="115">
        <v>36</v>
      </c>
      <c r="BC93" s="115">
        <v>2020</v>
      </c>
      <c r="BD93" s="115" t="s">
        <v>4346</v>
      </c>
      <c r="BE93" s="115"/>
      <c r="BH93" s="115">
        <f t="shared" si="13"/>
        <v>271</v>
      </c>
      <c r="BI93" s="115">
        <v>223</v>
      </c>
      <c r="BJ93" s="115">
        <v>48</v>
      </c>
    </row>
    <row r="94" spans="1:64">
      <c r="A94" s="115">
        <v>2014</v>
      </c>
      <c r="B94" s="115" t="s">
        <v>4347</v>
      </c>
      <c r="C94" s="115" t="s">
        <v>4348</v>
      </c>
      <c r="F94" s="115">
        <f t="shared" si="15"/>
        <v>69</v>
      </c>
      <c r="G94" s="115"/>
      <c r="H94" s="115">
        <v>69</v>
      </c>
      <c r="J94" s="115">
        <v>2015</v>
      </c>
      <c r="K94" s="115" t="s">
        <v>4349</v>
      </c>
      <c r="L94" s="115"/>
      <c r="O94" s="115">
        <f t="shared" si="8"/>
        <v>11</v>
      </c>
      <c r="P94" s="115">
        <v>6</v>
      </c>
      <c r="Q94" s="115">
        <v>5</v>
      </c>
      <c r="S94" s="115">
        <v>2016</v>
      </c>
      <c r="T94" s="115" t="s">
        <v>4350</v>
      </c>
      <c r="U94" s="115" t="s">
        <v>4351</v>
      </c>
      <c r="X94" s="115">
        <f t="shared" si="9"/>
        <v>20</v>
      </c>
      <c r="Y94" s="115"/>
      <c r="Z94" s="115">
        <v>20</v>
      </c>
      <c r="AB94" s="115">
        <v>2017</v>
      </c>
      <c r="AC94" s="115" t="s">
        <v>4014</v>
      </c>
      <c r="AD94" s="115"/>
      <c r="AG94" s="115">
        <f t="shared" si="10"/>
        <v>5586</v>
      </c>
      <c r="AH94" s="115">
        <v>3783</v>
      </c>
      <c r="AI94" s="115">
        <v>1803</v>
      </c>
      <c r="AK94" s="125">
        <v>2018</v>
      </c>
      <c r="AL94" s="125" t="s">
        <v>4352</v>
      </c>
      <c r="AM94" s="125"/>
      <c r="AP94" s="125">
        <f t="shared" si="11"/>
        <v>77</v>
      </c>
      <c r="AQ94" s="125">
        <v>38</v>
      </c>
      <c r="AR94" s="125">
        <v>39</v>
      </c>
      <c r="AT94" s="115">
        <v>2019</v>
      </c>
      <c r="AU94" s="115" t="s">
        <v>4353</v>
      </c>
      <c r="AV94" s="115"/>
      <c r="AY94" s="115">
        <f t="shared" si="12"/>
        <v>49</v>
      </c>
      <c r="AZ94" s="115">
        <v>42</v>
      </c>
      <c r="BA94" s="115">
        <v>7</v>
      </c>
      <c r="BC94" s="115">
        <v>2020</v>
      </c>
      <c r="BD94" s="115" t="s">
        <v>4354</v>
      </c>
      <c r="BE94" s="115"/>
      <c r="BH94" s="115">
        <f t="shared" si="13"/>
        <v>23</v>
      </c>
      <c r="BI94" s="115">
        <v>23</v>
      </c>
      <c r="BJ94" s="115"/>
    </row>
    <row r="95" spans="1:64">
      <c r="A95" s="115">
        <v>2014</v>
      </c>
      <c r="B95" s="115" t="s">
        <v>4355</v>
      </c>
      <c r="C95" s="115" t="s">
        <v>348</v>
      </c>
      <c r="F95" s="115">
        <f t="shared" si="15"/>
        <v>29</v>
      </c>
      <c r="G95" s="115">
        <v>29</v>
      </c>
      <c r="H95" s="115"/>
      <c r="J95" s="116">
        <v>2015</v>
      </c>
      <c r="K95" s="116" t="s">
        <v>4356</v>
      </c>
      <c r="L95" s="116" t="s">
        <v>4357</v>
      </c>
      <c r="M95" s="116" t="s">
        <v>914</v>
      </c>
      <c r="O95" s="116">
        <f t="shared" si="8"/>
        <v>31</v>
      </c>
      <c r="P95" s="116"/>
      <c r="Q95" s="116">
        <v>31</v>
      </c>
      <c r="S95" s="115">
        <v>2016</v>
      </c>
      <c r="T95" s="115" t="s">
        <v>4358</v>
      </c>
      <c r="U95" s="115"/>
      <c r="X95" s="115">
        <f t="shared" si="9"/>
        <v>134</v>
      </c>
      <c r="Y95" s="115">
        <v>58</v>
      </c>
      <c r="Z95" s="115">
        <v>76</v>
      </c>
      <c r="AB95" s="115">
        <v>2017</v>
      </c>
      <c r="AC95" s="115" t="s">
        <v>4359</v>
      </c>
      <c r="AD95" s="115"/>
      <c r="AG95" s="115">
        <f t="shared" si="10"/>
        <v>109</v>
      </c>
      <c r="AH95" s="115">
        <v>57</v>
      </c>
      <c r="AI95" s="115">
        <v>52</v>
      </c>
      <c r="AK95" s="125">
        <v>2018</v>
      </c>
      <c r="AL95" s="125" t="s">
        <v>4360</v>
      </c>
      <c r="AM95" s="125"/>
      <c r="AP95" s="125">
        <f t="shared" si="11"/>
        <v>106</v>
      </c>
      <c r="AQ95" s="125">
        <v>88</v>
      </c>
      <c r="AR95" s="125">
        <v>18</v>
      </c>
      <c r="AT95" s="115">
        <v>2019</v>
      </c>
      <c r="AU95" s="115" t="s">
        <v>1173</v>
      </c>
      <c r="AV95" s="115"/>
      <c r="AY95" s="115">
        <f t="shared" si="12"/>
        <v>180</v>
      </c>
      <c r="AZ95" s="115">
        <v>84</v>
      </c>
      <c r="BA95" s="115">
        <v>96</v>
      </c>
      <c r="BC95" s="115">
        <v>2020</v>
      </c>
      <c r="BD95" s="115" t="s">
        <v>2607</v>
      </c>
      <c r="BE95" s="115"/>
      <c r="BH95" s="115">
        <f t="shared" si="13"/>
        <v>100</v>
      </c>
      <c r="BI95" s="115">
        <v>54</v>
      </c>
      <c r="BJ95" s="115">
        <v>46</v>
      </c>
    </row>
    <row r="96" spans="1:64">
      <c r="A96" s="115">
        <v>2014</v>
      </c>
      <c r="B96" s="115" t="s">
        <v>4361</v>
      </c>
      <c r="C96" s="115"/>
      <c r="F96" s="115">
        <f t="shared" si="15"/>
        <v>16</v>
      </c>
      <c r="G96" s="115">
        <v>13</v>
      </c>
      <c r="H96" s="115">
        <v>3</v>
      </c>
      <c r="J96" s="115">
        <v>2015</v>
      </c>
      <c r="K96" s="115" t="s">
        <v>2391</v>
      </c>
      <c r="L96" s="115"/>
      <c r="O96" s="115">
        <f t="shared" si="8"/>
        <v>136</v>
      </c>
      <c r="P96" s="115">
        <v>42</v>
      </c>
      <c r="Q96" s="115">
        <v>94</v>
      </c>
      <c r="S96" s="115">
        <v>2016</v>
      </c>
      <c r="T96" s="115" t="s">
        <v>3676</v>
      </c>
      <c r="U96" s="115"/>
      <c r="X96" s="115">
        <f t="shared" si="9"/>
        <v>730</v>
      </c>
      <c r="Y96" s="115">
        <v>224</v>
      </c>
      <c r="Z96" s="115">
        <v>506</v>
      </c>
      <c r="AB96" s="115">
        <v>2017</v>
      </c>
      <c r="AC96" s="115" t="s">
        <v>1974</v>
      </c>
      <c r="AD96" s="115"/>
      <c r="AG96" s="115">
        <f t="shared" si="10"/>
        <v>26</v>
      </c>
      <c r="AH96" s="115">
        <v>18</v>
      </c>
      <c r="AI96" s="115">
        <v>8</v>
      </c>
      <c r="AK96" s="125">
        <v>2018</v>
      </c>
      <c r="AL96" s="125" t="s">
        <v>4193</v>
      </c>
      <c r="AM96" s="125" t="s">
        <v>4218</v>
      </c>
      <c r="AP96" s="125">
        <f t="shared" si="11"/>
        <v>10</v>
      </c>
      <c r="AQ96" s="125">
        <v>10</v>
      </c>
      <c r="AR96" s="125"/>
      <c r="AT96" s="115">
        <v>2019</v>
      </c>
      <c r="AU96" s="115" t="s">
        <v>1505</v>
      </c>
      <c r="AV96" s="115"/>
      <c r="AY96" s="115">
        <f t="shared" si="12"/>
        <v>71</v>
      </c>
      <c r="AZ96" s="115">
        <v>24</v>
      </c>
      <c r="BA96" s="115">
        <v>47</v>
      </c>
      <c r="BC96" s="115">
        <v>2020</v>
      </c>
      <c r="BD96" s="115" t="s">
        <v>4362</v>
      </c>
      <c r="BE96" s="115"/>
      <c r="BH96" s="115">
        <f t="shared" si="13"/>
        <v>40</v>
      </c>
      <c r="BI96" s="115">
        <v>29</v>
      </c>
      <c r="BJ96" s="115">
        <v>11</v>
      </c>
    </row>
    <row r="97" spans="1:62">
      <c r="A97" s="115">
        <v>2014</v>
      </c>
      <c r="B97" s="115" t="s">
        <v>3566</v>
      </c>
      <c r="C97" s="115"/>
      <c r="F97" s="115">
        <f t="shared" si="15"/>
        <v>95</v>
      </c>
      <c r="G97" s="115">
        <v>64</v>
      </c>
      <c r="H97" s="115">
        <v>31</v>
      </c>
      <c r="J97" s="115">
        <v>2015</v>
      </c>
      <c r="K97" s="115" t="s">
        <v>4363</v>
      </c>
      <c r="L97" s="115"/>
      <c r="O97" s="115">
        <f t="shared" si="8"/>
        <v>2403</v>
      </c>
      <c r="P97" s="115">
        <v>1802</v>
      </c>
      <c r="Q97" s="115">
        <v>601</v>
      </c>
      <c r="S97" s="115">
        <v>2016</v>
      </c>
      <c r="T97" s="115" t="s">
        <v>1173</v>
      </c>
      <c r="U97" s="115"/>
      <c r="X97" s="115">
        <f t="shared" si="9"/>
        <v>82</v>
      </c>
      <c r="Y97" s="115">
        <v>27</v>
      </c>
      <c r="Z97" s="115">
        <v>55</v>
      </c>
      <c r="AB97" s="115">
        <v>2017</v>
      </c>
      <c r="AC97" s="115" t="s">
        <v>4364</v>
      </c>
      <c r="AD97" s="115"/>
      <c r="AG97" s="115">
        <f t="shared" si="10"/>
        <v>20</v>
      </c>
      <c r="AH97" s="115">
        <v>7</v>
      </c>
      <c r="AI97" s="115">
        <v>13</v>
      </c>
      <c r="AK97" s="125">
        <v>2018</v>
      </c>
      <c r="AL97" s="125" t="s">
        <v>1095</v>
      </c>
      <c r="AM97" s="125"/>
      <c r="AP97" s="125">
        <f t="shared" si="11"/>
        <v>104</v>
      </c>
      <c r="AQ97" s="125">
        <v>56</v>
      </c>
      <c r="AR97" s="125">
        <v>48</v>
      </c>
      <c r="AT97" s="115">
        <v>2019</v>
      </c>
      <c r="AU97" s="115" t="s">
        <v>4078</v>
      </c>
      <c r="AV97" s="115"/>
      <c r="AY97" s="115">
        <f t="shared" si="12"/>
        <v>31</v>
      </c>
      <c r="AZ97" s="115">
        <v>18</v>
      </c>
      <c r="BA97" s="115">
        <v>13</v>
      </c>
      <c r="BC97" s="115">
        <v>2020</v>
      </c>
      <c r="BD97" s="115" t="s">
        <v>4365</v>
      </c>
      <c r="BE97" s="115"/>
      <c r="BH97" s="115">
        <f t="shared" si="13"/>
        <v>39</v>
      </c>
      <c r="BI97" s="115">
        <v>28</v>
      </c>
      <c r="BJ97" s="115">
        <v>11</v>
      </c>
    </row>
    <row r="98" spans="1:62">
      <c r="A98" s="115">
        <v>2014</v>
      </c>
      <c r="B98" s="115" t="s">
        <v>1173</v>
      </c>
      <c r="C98" s="115"/>
      <c r="F98" s="115">
        <f t="shared" si="15"/>
        <v>32</v>
      </c>
      <c r="G98" s="115">
        <v>27</v>
      </c>
      <c r="H98" s="115">
        <v>5</v>
      </c>
      <c r="J98" s="115">
        <v>2015</v>
      </c>
      <c r="K98" s="115" t="s">
        <v>4366</v>
      </c>
      <c r="L98" s="115"/>
      <c r="O98" s="115">
        <f t="shared" si="8"/>
        <v>99</v>
      </c>
      <c r="P98" s="115">
        <v>46</v>
      </c>
      <c r="Q98" s="115">
        <v>53</v>
      </c>
      <c r="S98" s="115">
        <v>2016</v>
      </c>
      <c r="T98" s="115" t="s">
        <v>4367</v>
      </c>
      <c r="U98" s="115"/>
      <c r="X98" s="115">
        <f t="shared" si="9"/>
        <v>14</v>
      </c>
      <c r="Y98" s="115">
        <v>12</v>
      </c>
      <c r="Z98" s="115">
        <v>2</v>
      </c>
      <c r="AB98" s="115">
        <v>2017</v>
      </c>
      <c r="AC98" s="115" t="s">
        <v>4368</v>
      </c>
      <c r="AD98" s="115"/>
      <c r="AG98" s="115">
        <f t="shared" si="10"/>
        <v>52</v>
      </c>
      <c r="AH98" s="115">
        <v>38</v>
      </c>
      <c r="AI98" s="115">
        <v>14</v>
      </c>
      <c r="AK98" s="125">
        <v>2018</v>
      </c>
      <c r="AL98" s="125" t="s">
        <v>4185</v>
      </c>
      <c r="AM98" s="125" t="s">
        <v>4369</v>
      </c>
      <c r="AP98" s="125">
        <f t="shared" si="11"/>
        <v>169</v>
      </c>
      <c r="AQ98" s="125">
        <v>169</v>
      </c>
      <c r="AR98" s="125"/>
      <c r="AT98" s="115">
        <v>2019</v>
      </c>
      <c r="AU98" s="115" t="s">
        <v>4370</v>
      </c>
      <c r="AV98" s="115"/>
      <c r="AY98" s="115">
        <f t="shared" si="12"/>
        <v>8</v>
      </c>
      <c r="AZ98" s="115">
        <v>4</v>
      </c>
      <c r="BA98" s="115">
        <v>4</v>
      </c>
      <c r="BC98" s="115">
        <v>2020</v>
      </c>
      <c r="BD98" s="115" t="s">
        <v>4178</v>
      </c>
      <c r="BE98" s="115"/>
      <c r="BH98" s="115">
        <f t="shared" si="13"/>
        <v>155</v>
      </c>
      <c r="BI98" s="115">
        <v>109</v>
      </c>
      <c r="BJ98" s="115">
        <v>46</v>
      </c>
    </row>
    <row r="99" spans="1:62">
      <c r="A99" s="115">
        <v>2014</v>
      </c>
      <c r="B99" s="115" t="s">
        <v>4371</v>
      </c>
      <c r="C99" s="115" t="s">
        <v>348</v>
      </c>
      <c r="F99" s="115">
        <f t="shared" si="15"/>
        <v>147</v>
      </c>
      <c r="G99" s="115">
        <v>147</v>
      </c>
      <c r="H99" s="115"/>
      <c r="J99" s="115">
        <v>2015</v>
      </c>
      <c r="K99" s="115" t="s">
        <v>4372</v>
      </c>
      <c r="L99" s="115"/>
      <c r="O99" s="115">
        <f t="shared" si="8"/>
        <v>14</v>
      </c>
      <c r="P99" s="115">
        <v>11</v>
      </c>
      <c r="Q99" s="115">
        <v>3</v>
      </c>
      <c r="S99" s="115">
        <v>2016</v>
      </c>
      <c r="T99" s="115" t="s">
        <v>4373</v>
      </c>
      <c r="U99" s="115"/>
      <c r="X99" s="115">
        <f t="shared" si="9"/>
        <v>90</v>
      </c>
      <c r="Y99" s="115">
        <v>70</v>
      </c>
      <c r="Z99" s="115">
        <v>20</v>
      </c>
      <c r="AB99" s="115">
        <v>2017</v>
      </c>
      <c r="AC99" s="115" t="s">
        <v>4374</v>
      </c>
      <c r="AD99" s="115"/>
      <c r="AG99" s="115">
        <f t="shared" si="10"/>
        <v>60</v>
      </c>
      <c r="AH99" s="115">
        <v>55</v>
      </c>
      <c r="AI99" s="115">
        <v>5</v>
      </c>
      <c r="AK99" s="125">
        <v>2018</v>
      </c>
      <c r="AL99" s="125" t="s">
        <v>4042</v>
      </c>
      <c r="AM99" s="125" t="s">
        <v>348</v>
      </c>
      <c r="AP99" s="125">
        <f t="shared" si="11"/>
        <v>345</v>
      </c>
      <c r="AQ99" s="125">
        <v>345</v>
      </c>
      <c r="AR99" s="125"/>
      <c r="AT99" s="115">
        <v>2019</v>
      </c>
      <c r="AU99" s="115" t="s">
        <v>923</v>
      </c>
      <c r="AV99" s="115"/>
      <c r="AY99" s="115">
        <f t="shared" si="12"/>
        <v>52</v>
      </c>
      <c r="AZ99" s="115">
        <v>10</v>
      </c>
      <c r="BA99" s="115">
        <v>42</v>
      </c>
      <c r="BC99" s="115">
        <v>2020</v>
      </c>
      <c r="BD99" s="115" t="s">
        <v>4375</v>
      </c>
      <c r="BE99" s="115"/>
      <c r="BH99" s="115">
        <f t="shared" si="13"/>
        <v>194</v>
      </c>
      <c r="BI99" s="115">
        <v>99</v>
      </c>
      <c r="BJ99" s="115">
        <v>95</v>
      </c>
    </row>
    <row r="100" spans="1:62">
      <c r="A100" s="115">
        <v>2014</v>
      </c>
      <c r="B100" s="115" t="s">
        <v>4376</v>
      </c>
      <c r="C100" s="115" t="s">
        <v>348</v>
      </c>
      <c r="F100" s="115">
        <f t="shared" si="15"/>
        <v>313</v>
      </c>
      <c r="G100" s="115">
        <v>313</v>
      </c>
      <c r="H100" s="115"/>
      <c r="J100" s="115">
        <v>2015</v>
      </c>
      <c r="K100" s="115" t="s">
        <v>4164</v>
      </c>
      <c r="L100" s="115"/>
      <c r="O100" s="115">
        <f t="shared" si="8"/>
        <v>183</v>
      </c>
      <c r="P100" s="115">
        <v>112</v>
      </c>
      <c r="Q100" s="115">
        <v>71</v>
      </c>
      <c r="S100" s="115">
        <v>2016</v>
      </c>
      <c r="T100" s="115" t="s">
        <v>569</v>
      </c>
      <c r="U100" s="115"/>
      <c r="X100" s="115">
        <f t="shared" si="9"/>
        <v>50</v>
      </c>
      <c r="Y100" s="115">
        <v>36</v>
      </c>
      <c r="Z100" s="115">
        <v>14</v>
      </c>
      <c r="AB100" s="115">
        <v>2017</v>
      </c>
      <c r="AC100" s="115" t="s">
        <v>4377</v>
      </c>
      <c r="AD100" s="115"/>
      <c r="AG100" s="115">
        <f t="shared" si="10"/>
        <v>2011</v>
      </c>
      <c r="AH100" s="115">
        <v>1022</v>
      </c>
      <c r="AI100" s="115">
        <v>989</v>
      </c>
      <c r="AK100" s="125">
        <v>2018</v>
      </c>
      <c r="AL100" s="125" t="s">
        <v>4378</v>
      </c>
      <c r="AM100" s="125"/>
      <c r="AP100" s="125">
        <f t="shared" si="11"/>
        <v>504</v>
      </c>
      <c r="AQ100" s="125">
        <v>311</v>
      </c>
      <c r="AR100" s="125">
        <v>193</v>
      </c>
      <c r="AT100" s="115">
        <v>2019</v>
      </c>
      <c r="AU100" s="115" t="s">
        <v>4379</v>
      </c>
      <c r="AV100" s="115"/>
      <c r="AY100" s="115">
        <f t="shared" si="12"/>
        <v>830</v>
      </c>
      <c r="AZ100" s="115">
        <v>258</v>
      </c>
      <c r="BA100" s="115">
        <v>572</v>
      </c>
      <c r="BC100" s="115">
        <v>2020</v>
      </c>
      <c r="BD100" s="115" t="s">
        <v>4380</v>
      </c>
      <c r="BE100" s="115"/>
      <c r="BH100" s="115">
        <f t="shared" si="13"/>
        <v>370</v>
      </c>
      <c r="BI100" s="115">
        <v>370</v>
      </c>
      <c r="BJ100" s="115"/>
    </row>
    <row r="101" spans="1:62">
      <c r="A101" s="115">
        <v>2014</v>
      </c>
      <c r="B101" s="115" t="s">
        <v>4381</v>
      </c>
      <c r="C101" s="115"/>
      <c r="F101" s="115">
        <f t="shared" si="15"/>
        <v>200</v>
      </c>
      <c r="G101" s="115">
        <v>198</v>
      </c>
      <c r="H101" s="115">
        <v>2</v>
      </c>
      <c r="J101" s="115">
        <v>2015</v>
      </c>
      <c r="K101" s="115" t="s">
        <v>4382</v>
      </c>
      <c r="L101" s="115"/>
      <c r="O101" s="115">
        <f t="shared" si="8"/>
        <v>2686</v>
      </c>
      <c r="P101" s="115">
        <v>1498</v>
      </c>
      <c r="Q101" s="115">
        <v>1188</v>
      </c>
      <c r="S101" s="116">
        <v>2016</v>
      </c>
      <c r="T101" s="116" t="s">
        <v>863</v>
      </c>
      <c r="U101" s="116" t="s">
        <v>4383</v>
      </c>
      <c r="V101" s="116" t="s">
        <v>914</v>
      </c>
      <c r="X101" s="116">
        <f t="shared" si="9"/>
        <v>33</v>
      </c>
      <c r="Y101" s="116"/>
      <c r="Z101" s="116">
        <v>33</v>
      </c>
      <c r="AB101" s="115">
        <v>2017</v>
      </c>
      <c r="AC101" s="115" t="s">
        <v>4384</v>
      </c>
      <c r="AD101" s="115" t="s">
        <v>348</v>
      </c>
      <c r="AG101" s="115">
        <f t="shared" si="10"/>
        <v>14</v>
      </c>
      <c r="AH101" s="115"/>
      <c r="AI101" s="115">
        <v>14</v>
      </c>
      <c r="AK101" s="125">
        <v>2018</v>
      </c>
      <c r="AL101" s="125" t="s">
        <v>4385</v>
      </c>
      <c r="AM101" s="125"/>
      <c r="AP101" s="125">
        <f t="shared" si="11"/>
        <v>423</v>
      </c>
      <c r="AQ101" s="125">
        <v>278</v>
      </c>
      <c r="AR101" s="125">
        <v>145</v>
      </c>
      <c r="AT101" s="115">
        <v>2019</v>
      </c>
      <c r="AU101" s="115" t="s">
        <v>4072</v>
      </c>
      <c r="AV101" s="115" t="s">
        <v>4386</v>
      </c>
      <c r="AY101" s="115">
        <f t="shared" si="12"/>
        <v>195</v>
      </c>
      <c r="AZ101" s="115">
        <v>195</v>
      </c>
      <c r="BA101" s="115"/>
      <c r="BC101" s="115">
        <v>2020</v>
      </c>
      <c r="BD101" s="115" t="s">
        <v>4118</v>
      </c>
      <c r="BE101" s="115"/>
      <c r="BH101" s="115">
        <f t="shared" si="13"/>
        <v>190</v>
      </c>
      <c r="BI101" s="115">
        <v>111</v>
      </c>
      <c r="BJ101" s="115">
        <v>79</v>
      </c>
    </row>
    <row r="102" spans="1:62">
      <c r="A102" s="115">
        <v>2014</v>
      </c>
      <c r="B102" s="115" t="s">
        <v>4387</v>
      </c>
      <c r="C102" s="115" t="s">
        <v>2769</v>
      </c>
      <c r="F102" s="115">
        <f t="shared" si="15"/>
        <v>508</v>
      </c>
      <c r="G102" s="115">
        <v>508</v>
      </c>
      <c r="H102" s="115"/>
      <c r="J102" s="115">
        <v>2015</v>
      </c>
      <c r="K102" s="115" t="s">
        <v>4152</v>
      </c>
      <c r="L102" s="115"/>
      <c r="O102" s="115">
        <f t="shared" si="8"/>
        <v>4691</v>
      </c>
      <c r="P102" s="115">
        <v>2407</v>
      </c>
      <c r="Q102" s="115">
        <v>2284</v>
      </c>
      <c r="S102" s="115">
        <v>2016</v>
      </c>
      <c r="T102" s="115" t="s">
        <v>4226</v>
      </c>
      <c r="U102" s="115" t="s">
        <v>4388</v>
      </c>
      <c r="X102" s="115">
        <f t="shared" si="9"/>
        <v>45</v>
      </c>
      <c r="Y102" s="115">
        <v>45</v>
      </c>
      <c r="Z102" s="115"/>
      <c r="AB102" s="115">
        <v>2017</v>
      </c>
      <c r="AC102" s="115" t="s">
        <v>3260</v>
      </c>
      <c r="AD102" s="115"/>
      <c r="AG102" s="115">
        <f t="shared" si="10"/>
        <v>83</v>
      </c>
      <c r="AH102" s="115">
        <v>43</v>
      </c>
      <c r="AI102" s="115">
        <v>40</v>
      </c>
      <c r="AK102" s="125">
        <v>2018</v>
      </c>
      <c r="AL102" s="125" t="s">
        <v>3678</v>
      </c>
      <c r="AM102" s="125"/>
      <c r="AP102" s="125">
        <f t="shared" si="11"/>
        <v>369</v>
      </c>
      <c r="AQ102" s="125">
        <v>369</v>
      </c>
      <c r="AR102" s="125"/>
      <c r="AT102" s="115">
        <v>2019</v>
      </c>
      <c r="AU102" s="115" t="s">
        <v>4389</v>
      </c>
      <c r="AV102" s="115"/>
      <c r="AY102" s="115">
        <f t="shared" si="12"/>
        <v>16</v>
      </c>
      <c r="AZ102" s="115">
        <v>9</v>
      </c>
      <c r="BA102" s="115">
        <v>7</v>
      </c>
      <c r="BC102" s="115">
        <v>2020</v>
      </c>
      <c r="BD102" s="115" t="s">
        <v>4390</v>
      </c>
      <c r="BE102" s="115"/>
      <c r="BF102" s="116" t="s">
        <v>914</v>
      </c>
      <c r="BH102" s="115">
        <f t="shared" si="13"/>
        <v>20</v>
      </c>
      <c r="BI102" s="115">
        <v>20</v>
      </c>
      <c r="BJ102" s="115"/>
    </row>
    <row r="103" spans="1:62">
      <c r="A103" s="115">
        <v>2014</v>
      </c>
      <c r="B103" s="115" t="s">
        <v>2156</v>
      </c>
      <c r="C103" s="115"/>
      <c r="F103" s="115">
        <f t="shared" si="15"/>
        <v>654</v>
      </c>
      <c r="G103" s="115">
        <v>320</v>
      </c>
      <c r="H103" s="115">
        <v>334</v>
      </c>
      <c r="J103" s="115">
        <v>2015</v>
      </c>
      <c r="K103" s="115" t="s">
        <v>4149</v>
      </c>
      <c r="L103" s="115"/>
      <c r="O103" s="115">
        <f t="shared" si="8"/>
        <v>92</v>
      </c>
      <c r="P103" s="115">
        <v>68</v>
      </c>
      <c r="Q103" s="115">
        <v>24</v>
      </c>
      <c r="S103" s="115">
        <v>2016</v>
      </c>
      <c r="T103" s="115" t="s">
        <v>4391</v>
      </c>
      <c r="U103" s="115"/>
      <c r="X103" s="115">
        <f t="shared" si="9"/>
        <v>263</v>
      </c>
      <c r="Y103" s="115">
        <v>166</v>
      </c>
      <c r="Z103" s="115">
        <v>97</v>
      </c>
      <c r="AB103" s="115">
        <v>2017</v>
      </c>
      <c r="AC103" s="115" t="s">
        <v>943</v>
      </c>
      <c r="AD103" s="115"/>
      <c r="AG103" s="115">
        <f t="shared" si="10"/>
        <v>90</v>
      </c>
      <c r="AH103" s="115">
        <v>68</v>
      </c>
      <c r="AI103" s="115">
        <v>22</v>
      </c>
      <c r="AK103" s="125">
        <v>2018</v>
      </c>
      <c r="AL103" s="125" t="s">
        <v>3264</v>
      </c>
      <c r="AM103" s="125"/>
      <c r="AP103" s="125">
        <f t="shared" si="11"/>
        <v>535</v>
      </c>
      <c r="AQ103" s="125">
        <v>389</v>
      </c>
      <c r="AR103" s="125">
        <v>146</v>
      </c>
      <c r="AT103" s="115">
        <v>2019</v>
      </c>
      <c r="AU103" s="115" t="s">
        <v>4392</v>
      </c>
      <c r="AV103" s="115" t="s">
        <v>4393</v>
      </c>
      <c r="AY103" s="115">
        <f t="shared" si="12"/>
        <v>15</v>
      </c>
      <c r="AZ103" s="115">
        <v>15</v>
      </c>
      <c r="BA103" s="115"/>
      <c r="BC103" s="115">
        <v>2020</v>
      </c>
      <c r="BD103" s="115" t="s">
        <v>4394</v>
      </c>
      <c r="BE103" s="115"/>
      <c r="BH103" s="115">
        <f t="shared" si="13"/>
        <v>64</v>
      </c>
      <c r="BI103" s="115">
        <v>52</v>
      </c>
      <c r="BJ103" s="115">
        <v>12</v>
      </c>
    </row>
    <row r="104" spans="1:62">
      <c r="A104" s="115">
        <v>2014</v>
      </c>
      <c r="B104" s="115" t="s">
        <v>430</v>
      </c>
      <c r="C104" s="115"/>
      <c r="F104" s="115">
        <f t="shared" si="15"/>
        <v>73</v>
      </c>
      <c r="G104" s="115">
        <v>25</v>
      </c>
      <c r="H104" s="115">
        <v>48</v>
      </c>
      <c r="J104" s="115">
        <v>2015</v>
      </c>
      <c r="K104" s="115" t="s">
        <v>1605</v>
      </c>
      <c r="L104" s="115"/>
      <c r="O104" s="115">
        <f t="shared" si="8"/>
        <v>100</v>
      </c>
      <c r="P104" s="115">
        <v>58</v>
      </c>
      <c r="Q104" s="115">
        <v>42</v>
      </c>
      <c r="S104" s="115">
        <v>2016</v>
      </c>
      <c r="T104" s="115" t="s">
        <v>4395</v>
      </c>
      <c r="U104" s="115"/>
      <c r="X104" s="115">
        <f t="shared" si="9"/>
        <v>38</v>
      </c>
      <c r="Y104" s="115">
        <v>33</v>
      </c>
      <c r="Z104" s="115">
        <v>5</v>
      </c>
      <c r="AB104" s="115">
        <v>2017</v>
      </c>
      <c r="AC104" s="115" t="s">
        <v>1980</v>
      </c>
      <c r="AD104" s="115"/>
      <c r="AG104" s="115">
        <f t="shared" si="10"/>
        <v>4751</v>
      </c>
      <c r="AH104" s="115">
        <v>3179</v>
      </c>
      <c r="AI104" s="115">
        <v>1572</v>
      </c>
      <c r="AK104" s="125">
        <v>2018</v>
      </c>
      <c r="AL104" s="125" t="s">
        <v>4396</v>
      </c>
      <c r="AM104" s="125"/>
      <c r="AP104" s="125">
        <f t="shared" si="11"/>
        <v>272</v>
      </c>
      <c r="AQ104" s="125">
        <v>133</v>
      </c>
      <c r="AR104" s="125">
        <v>139</v>
      </c>
      <c r="AT104" s="115">
        <v>2019</v>
      </c>
      <c r="AU104" s="115" t="s">
        <v>4397</v>
      </c>
      <c r="AV104" s="115" t="s">
        <v>4268</v>
      </c>
      <c r="AY104" s="115">
        <f t="shared" si="12"/>
        <v>104</v>
      </c>
      <c r="AZ104" s="115">
        <v>104</v>
      </c>
      <c r="BA104" s="115"/>
      <c r="BC104" s="115">
        <v>2020</v>
      </c>
      <c r="BD104" s="115" t="s">
        <v>4398</v>
      </c>
      <c r="BE104" s="115"/>
      <c r="BH104" s="115">
        <f t="shared" si="13"/>
        <v>1424</v>
      </c>
      <c r="BI104" s="115">
        <v>1139</v>
      </c>
      <c r="BJ104" s="115">
        <v>285</v>
      </c>
    </row>
    <row r="105" spans="1:62">
      <c r="A105" s="115">
        <v>2014</v>
      </c>
      <c r="B105" s="115" t="s">
        <v>4399</v>
      </c>
      <c r="C105" s="115"/>
      <c r="F105" s="115">
        <f t="shared" si="15"/>
        <v>72</v>
      </c>
      <c r="G105" s="115">
        <v>43</v>
      </c>
      <c r="H105" s="115">
        <v>29</v>
      </c>
      <c r="J105" s="115">
        <v>2015</v>
      </c>
      <c r="K105" s="115" t="s">
        <v>4400</v>
      </c>
      <c r="L105" s="115"/>
      <c r="O105" s="115">
        <f t="shared" si="8"/>
        <v>152</v>
      </c>
      <c r="P105" s="115">
        <v>70</v>
      </c>
      <c r="Q105" s="115">
        <v>82</v>
      </c>
      <c r="S105" s="115">
        <v>2016</v>
      </c>
      <c r="T105" s="115" t="s">
        <v>569</v>
      </c>
      <c r="U105" s="115"/>
      <c r="X105" s="115">
        <f t="shared" si="9"/>
        <v>80</v>
      </c>
      <c r="Y105" s="115">
        <v>34</v>
      </c>
      <c r="Z105" s="115">
        <v>46</v>
      </c>
      <c r="AB105" s="115">
        <v>2017</v>
      </c>
      <c r="AC105" s="115" t="s">
        <v>4063</v>
      </c>
      <c r="AD105" s="115" t="s">
        <v>4294</v>
      </c>
      <c r="AG105" s="115">
        <f t="shared" si="10"/>
        <v>59</v>
      </c>
      <c r="AH105" s="115">
        <v>59</v>
      </c>
      <c r="AI105" s="115"/>
      <c r="AK105" s="125">
        <v>2018</v>
      </c>
      <c r="AL105" s="125" t="s">
        <v>4401</v>
      </c>
      <c r="AM105" s="125"/>
      <c r="AP105" s="125">
        <f t="shared" si="11"/>
        <v>30</v>
      </c>
      <c r="AQ105" s="125">
        <v>15</v>
      </c>
      <c r="AR105" s="125">
        <v>15</v>
      </c>
      <c r="AT105" s="115">
        <v>2019</v>
      </c>
      <c r="AU105" s="115" t="s">
        <v>3890</v>
      </c>
      <c r="AV105" s="115"/>
      <c r="AY105" s="115">
        <f t="shared" si="12"/>
        <v>47</v>
      </c>
      <c r="AZ105" s="115">
        <v>31</v>
      </c>
      <c r="BA105" s="115">
        <v>16</v>
      </c>
      <c r="BC105" s="115">
        <v>2020</v>
      </c>
      <c r="BD105" s="115" t="s">
        <v>4402</v>
      </c>
      <c r="BE105" s="115"/>
      <c r="BH105" s="115">
        <f t="shared" si="13"/>
        <v>97</v>
      </c>
      <c r="BI105" s="115">
        <v>50</v>
      </c>
      <c r="BJ105" s="115">
        <v>47</v>
      </c>
    </row>
    <row r="106" spans="1:62">
      <c r="A106" s="115">
        <v>2014</v>
      </c>
      <c r="B106" s="115" t="s">
        <v>4403</v>
      </c>
      <c r="C106" s="115"/>
      <c r="F106" s="115">
        <f t="shared" si="15"/>
        <v>144</v>
      </c>
      <c r="G106" s="115">
        <v>94</v>
      </c>
      <c r="H106" s="115">
        <v>50</v>
      </c>
      <c r="J106" s="115">
        <v>2015</v>
      </c>
      <c r="K106" s="115" t="s">
        <v>4404</v>
      </c>
      <c r="L106" s="115"/>
      <c r="O106" s="115">
        <f t="shared" si="8"/>
        <v>66</v>
      </c>
      <c r="P106" s="115">
        <v>41</v>
      </c>
      <c r="Q106" s="115">
        <v>25</v>
      </c>
      <c r="S106" s="115">
        <v>2016</v>
      </c>
      <c r="T106" s="115" t="s">
        <v>4405</v>
      </c>
      <c r="U106" s="115"/>
      <c r="X106" s="115">
        <f t="shared" si="9"/>
        <v>95</v>
      </c>
      <c r="Y106" s="115">
        <v>93</v>
      </c>
      <c r="Z106" s="115">
        <v>2</v>
      </c>
      <c r="AB106" s="115">
        <v>2017</v>
      </c>
      <c r="AC106" s="115" t="s">
        <v>3948</v>
      </c>
      <c r="AD106" s="115"/>
      <c r="AG106" s="115">
        <f t="shared" si="10"/>
        <v>84</v>
      </c>
      <c r="AH106" s="115">
        <v>30</v>
      </c>
      <c r="AI106" s="115">
        <v>54</v>
      </c>
      <c r="AK106" s="125">
        <v>2018</v>
      </c>
      <c r="AL106" s="125" t="s">
        <v>4406</v>
      </c>
      <c r="AM106" s="125"/>
      <c r="AP106" s="125">
        <f t="shared" si="11"/>
        <v>43</v>
      </c>
      <c r="AQ106" s="125">
        <v>28</v>
      </c>
      <c r="AR106" s="125">
        <v>15</v>
      </c>
      <c r="AT106" s="115">
        <v>2019</v>
      </c>
      <c r="AU106" s="115" t="s">
        <v>4407</v>
      </c>
      <c r="AV106" s="115"/>
      <c r="AY106" s="115">
        <f t="shared" si="12"/>
        <v>384</v>
      </c>
      <c r="AZ106" s="115">
        <v>192</v>
      </c>
      <c r="BA106" s="115">
        <v>192</v>
      </c>
      <c r="BC106" s="115">
        <v>2020</v>
      </c>
      <c r="BD106" s="115" t="s">
        <v>1035</v>
      </c>
      <c r="BE106" s="115"/>
      <c r="BH106" s="115">
        <f t="shared" si="13"/>
        <v>114</v>
      </c>
      <c r="BI106" s="115">
        <v>92</v>
      </c>
      <c r="BJ106" s="115">
        <v>22</v>
      </c>
    </row>
    <row r="107" spans="1:62">
      <c r="A107" s="115">
        <v>2014</v>
      </c>
      <c r="B107" s="115" t="s">
        <v>4408</v>
      </c>
      <c r="C107" s="115"/>
      <c r="F107" s="115">
        <f t="shared" ref="F107:F149" si="16">SUM(G107:H107)</f>
        <v>73</v>
      </c>
      <c r="G107" s="115">
        <v>28</v>
      </c>
      <c r="H107" s="115">
        <v>45</v>
      </c>
      <c r="J107" s="115">
        <v>2015</v>
      </c>
      <c r="K107" s="115" t="s">
        <v>4409</v>
      </c>
      <c r="L107" s="115"/>
      <c r="O107" s="115">
        <f t="shared" si="8"/>
        <v>411</v>
      </c>
      <c r="P107" s="115">
        <v>281</v>
      </c>
      <c r="Q107" s="115">
        <v>130</v>
      </c>
      <c r="S107" s="115">
        <v>2016</v>
      </c>
      <c r="T107" s="115" t="s">
        <v>4410</v>
      </c>
      <c r="U107" s="115"/>
      <c r="X107" s="115">
        <f t="shared" si="9"/>
        <v>497</v>
      </c>
      <c r="Y107" s="115">
        <v>355</v>
      </c>
      <c r="Z107" s="115">
        <v>142</v>
      </c>
      <c r="AB107" s="115">
        <v>2017</v>
      </c>
      <c r="AC107" s="115" t="s">
        <v>1173</v>
      </c>
      <c r="AD107" s="115"/>
      <c r="AG107" s="115">
        <f t="shared" si="10"/>
        <v>141</v>
      </c>
      <c r="AH107" s="115">
        <v>17</v>
      </c>
      <c r="AI107" s="115">
        <v>124</v>
      </c>
      <c r="AK107" s="125">
        <v>2018</v>
      </c>
      <c r="AL107" s="125" t="s">
        <v>1072</v>
      </c>
      <c r="AM107" s="125"/>
      <c r="AP107" s="125">
        <f t="shared" si="11"/>
        <v>122</v>
      </c>
      <c r="AQ107" s="125">
        <v>75</v>
      </c>
      <c r="AR107" s="125">
        <v>47</v>
      </c>
      <c r="AT107" s="115">
        <v>2019</v>
      </c>
      <c r="AU107" s="115" t="s">
        <v>4411</v>
      </c>
      <c r="AV107" s="115"/>
      <c r="AY107" s="115">
        <f t="shared" si="12"/>
        <v>377</v>
      </c>
      <c r="AZ107" s="115">
        <v>157</v>
      </c>
      <c r="BA107" s="115">
        <v>220</v>
      </c>
      <c r="BC107" s="115">
        <v>2020</v>
      </c>
      <c r="BD107" s="115" t="s">
        <v>4412</v>
      </c>
      <c r="BE107" s="115"/>
      <c r="BH107" s="115">
        <f t="shared" si="13"/>
        <v>137</v>
      </c>
      <c r="BI107" s="115">
        <v>137</v>
      </c>
      <c r="BJ107" s="115"/>
    </row>
    <row r="108" spans="1:62">
      <c r="A108" s="115">
        <v>2014</v>
      </c>
      <c r="B108" s="115" t="s">
        <v>3598</v>
      </c>
      <c r="C108" s="115"/>
      <c r="F108" s="115">
        <f t="shared" si="16"/>
        <v>71</v>
      </c>
      <c r="G108" s="115">
        <v>35</v>
      </c>
      <c r="H108" s="115">
        <v>36</v>
      </c>
      <c r="J108" s="115">
        <v>2015</v>
      </c>
      <c r="K108" s="115" t="s">
        <v>4413</v>
      </c>
      <c r="L108" s="115"/>
      <c r="O108" s="115">
        <f t="shared" si="8"/>
        <v>435</v>
      </c>
      <c r="P108" s="115">
        <v>220</v>
      </c>
      <c r="Q108" s="115">
        <v>215</v>
      </c>
      <c r="S108" s="115">
        <v>2016</v>
      </c>
      <c r="T108" s="115" t="s">
        <v>2143</v>
      </c>
      <c r="U108" s="115"/>
      <c r="X108" s="115">
        <f t="shared" si="9"/>
        <v>302</v>
      </c>
      <c r="Y108" s="115">
        <v>122</v>
      </c>
      <c r="Z108" s="115">
        <v>180</v>
      </c>
      <c r="AB108" s="115">
        <v>2017</v>
      </c>
      <c r="AC108" s="115" t="s">
        <v>1755</v>
      </c>
      <c r="AD108" s="115"/>
      <c r="AG108" s="115">
        <f t="shared" si="10"/>
        <v>142</v>
      </c>
      <c r="AH108" s="115">
        <v>83</v>
      </c>
      <c r="AI108" s="115">
        <v>59</v>
      </c>
      <c r="AK108" s="125">
        <v>2018</v>
      </c>
      <c r="AL108" s="125" t="s">
        <v>4414</v>
      </c>
      <c r="AM108" s="125"/>
      <c r="AP108" s="125">
        <f t="shared" si="11"/>
        <v>1268</v>
      </c>
      <c r="AQ108" s="125">
        <v>1040</v>
      </c>
      <c r="AR108" s="125">
        <v>228</v>
      </c>
      <c r="AT108" s="115">
        <v>2019</v>
      </c>
      <c r="AU108" s="115" t="s">
        <v>4146</v>
      </c>
      <c r="AV108" s="115"/>
      <c r="AY108" s="115">
        <f t="shared" si="12"/>
        <v>196</v>
      </c>
      <c r="AZ108" s="115">
        <v>125</v>
      </c>
      <c r="BA108" s="115">
        <v>71</v>
      </c>
      <c r="BC108" s="115">
        <v>2020</v>
      </c>
      <c r="BD108" s="115" t="s">
        <v>4415</v>
      </c>
      <c r="BE108" s="115"/>
      <c r="BH108" s="115">
        <f t="shared" si="13"/>
        <v>1520</v>
      </c>
      <c r="BI108" s="115">
        <v>890</v>
      </c>
      <c r="BJ108" s="115">
        <v>630</v>
      </c>
    </row>
    <row r="109" spans="1:62">
      <c r="A109" s="115">
        <v>2014</v>
      </c>
      <c r="B109" s="115" t="s">
        <v>2871</v>
      </c>
      <c r="C109" s="115"/>
      <c r="F109" s="115">
        <f t="shared" si="16"/>
        <v>25</v>
      </c>
      <c r="G109" s="115">
        <v>18</v>
      </c>
      <c r="H109" s="115">
        <v>7</v>
      </c>
      <c r="J109" s="115">
        <v>2015</v>
      </c>
      <c r="K109" s="115" t="s">
        <v>4416</v>
      </c>
      <c r="L109" s="115" t="s">
        <v>4294</v>
      </c>
      <c r="O109" s="115">
        <f t="shared" si="8"/>
        <v>14</v>
      </c>
      <c r="P109" s="115">
        <v>14</v>
      </c>
      <c r="Q109" s="115"/>
      <c r="S109" s="115">
        <v>2016</v>
      </c>
      <c r="T109" s="115" t="s">
        <v>4417</v>
      </c>
      <c r="U109" s="115"/>
      <c r="X109" s="115">
        <f t="shared" si="9"/>
        <v>491</v>
      </c>
      <c r="Y109" s="115">
        <v>259</v>
      </c>
      <c r="Z109" s="115">
        <v>232</v>
      </c>
      <c r="AB109" s="115">
        <v>2017</v>
      </c>
      <c r="AC109" s="115" t="s">
        <v>4418</v>
      </c>
      <c r="AD109" s="115"/>
      <c r="AG109" s="115">
        <f t="shared" si="10"/>
        <v>23</v>
      </c>
      <c r="AH109" s="115">
        <v>6</v>
      </c>
      <c r="AI109" s="115">
        <v>17</v>
      </c>
      <c r="AK109" s="125">
        <v>2018</v>
      </c>
      <c r="AL109" s="125" t="s">
        <v>4118</v>
      </c>
      <c r="AM109" s="125"/>
      <c r="AP109" s="125">
        <f t="shared" si="11"/>
        <v>46</v>
      </c>
      <c r="AQ109" s="125">
        <v>34</v>
      </c>
      <c r="AR109" s="125">
        <v>12</v>
      </c>
      <c r="AT109" s="115">
        <v>2019</v>
      </c>
      <c r="AU109" s="115" t="s">
        <v>976</v>
      </c>
      <c r="AV109" s="115"/>
      <c r="AY109" s="115">
        <f t="shared" si="12"/>
        <v>68</v>
      </c>
      <c r="AZ109" s="115">
        <v>39</v>
      </c>
      <c r="BA109" s="115">
        <v>29</v>
      </c>
      <c r="BC109" s="115">
        <v>2020</v>
      </c>
      <c r="BD109" s="115" t="s">
        <v>1479</v>
      </c>
      <c r="BE109" s="115"/>
      <c r="BH109" s="115">
        <f t="shared" si="13"/>
        <v>210</v>
      </c>
      <c r="BI109" s="115">
        <v>92</v>
      </c>
      <c r="BJ109" s="115">
        <v>118</v>
      </c>
    </row>
    <row r="110" spans="1:62">
      <c r="A110" s="115">
        <v>2014</v>
      </c>
      <c r="B110" s="115" t="s">
        <v>4419</v>
      </c>
      <c r="C110" s="115"/>
      <c r="F110" s="115">
        <f t="shared" si="16"/>
        <v>53</v>
      </c>
      <c r="G110" s="115">
        <v>31</v>
      </c>
      <c r="H110" s="115">
        <v>22</v>
      </c>
      <c r="J110" s="115">
        <v>2015</v>
      </c>
      <c r="K110" s="115" t="s">
        <v>4420</v>
      </c>
      <c r="L110" s="115"/>
      <c r="O110" s="115">
        <f t="shared" si="8"/>
        <v>894</v>
      </c>
      <c r="P110" s="115">
        <v>653</v>
      </c>
      <c r="Q110" s="115">
        <v>241</v>
      </c>
      <c r="S110" s="115">
        <v>2016</v>
      </c>
      <c r="T110" s="115" t="s">
        <v>4421</v>
      </c>
      <c r="U110" s="115"/>
      <c r="X110" s="115">
        <f t="shared" si="9"/>
        <v>113</v>
      </c>
      <c r="Y110" s="115">
        <v>73</v>
      </c>
      <c r="Z110" s="115">
        <v>40</v>
      </c>
      <c r="AB110" s="115">
        <v>2017</v>
      </c>
      <c r="AC110" s="115" t="s">
        <v>4422</v>
      </c>
      <c r="AD110" s="115"/>
      <c r="AG110" s="115">
        <f t="shared" si="10"/>
        <v>69</v>
      </c>
      <c r="AH110" s="115">
        <v>11</v>
      </c>
      <c r="AI110" s="115">
        <v>58</v>
      </c>
      <c r="AK110" s="125">
        <v>2018</v>
      </c>
      <c r="AL110" s="125" t="s">
        <v>4423</v>
      </c>
      <c r="AM110" s="125"/>
      <c r="AP110" s="125">
        <f t="shared" si="11"/>
        <v>24</v>
      </c>
      <c r="AQ110" s="125">
        <v>19</v>
      </c>
      <c r="AR110" s="125">
        <v>5</v>
      </c>
      <c r="AT110" s="115">
        <v>2019</v>
      </c>
      <c r="AU110" s="115" t="s">
        <v>3928</v>
      </c>
      <c r="AV110" s="115"/>
      <c r="AY110" s="115">
        <f t="shared" si="12"/>
        <v>187</v>
      </c>
      <c r="AZ110" s="115">
        <v>118</v>
      </c>
      <c r="BA110" s="115">
        <v>69</v>
      </c>
      <c r="BC110" s="115">
        <v>2020</v>
      </c>
      <c r="BD110" s="115" t="s">
        <v>4424</v>
      </c>
      <c r="BE110" s="115"/>
      <c r="BH110" s="115">
        <f t="shared" si="13"/>
        <v>34</v>
      </c>
      <c r="BI110" s="115">
        <v>17</v>
      </c>
      <c r="BJ110" s="115">
        <v>17</v>
      </c>
    </row>
    <row r="111" spans="1:62">
      <c r="A111" s="115">
        <v>2014</v>
      </c>
      <c r="B111" s="115" t="s">
        <v>341</v>
      </c>
      <c r="C111" s="115"/>
      <c r="F111" s="115">
        <f t="shared" si="16"/>
        <v>33</v>
      </c>
      <c r="G111" s="115">
        <v>23</v>
      </c>
      <c r="H111" s="115">
        <v>10</v>
      </c>
      <c r="J111" s="115">
        <v>2015</v>
      </c>
      <c r="K111" s="115" t="s">
        <v>4425</v>
      </c>
      <c r="L111" s="115"/>
      <c r="O111" s="115">
        <f t="shared" si="8"/>
        <v>47</v>
      </c>
      <c r="P111" s="115">
        <v>32</v>
      </c>
      <c r="Q111" s="115">
        <v>15</v>
      </c>
      <c r="S111" s="115">
        <v>2016</v>
      </c>
      <c r="T111" s="115" t="s">
        <v>4426</v>
      </c>
      <c r="U111" s="115"/>
      <c r="X111" s="115">
        <f t="shared" si="9"/>
        <v>228</v>
      </c>
      <c r="Y111" s="115">
        <v>116</v>
      </c>
      <c r="Z111" s="115">
        <v>112</v>
      </c>
      <c r="AB111" s="115">
        <v>2017</v>
      </c>
      <c r="AC111" s="115" t="s">
        <v>4025</v>
      </c>
      <c r="AD111" s="115"/>
      <c r="AG111" s="115">
        <f t="shared" si="10"/>
        <v>34</v>
      </c>
      <c r="AH111" s="115">
        <v>18</v>
      </c>
      <c r="AI111" s="115">
        <v>16</v>
      </c>
      <c r="AK111" s="125">
        <v>2018</v>
      </c>
      <c r="AL111" s="125" t="s">
        <v>4427</v>
      </c>
      <c r="AM111" s="125"/>
      <c r="AP111" s="125">
        <f t="shared" si="11"/>
        <v>14</v>
      </c>
      <c r="AQ111" s="125">
        <v>9</v>
      </c>
      <c r="AR111" s="125">
        <v>5</v>
      </c>
      <c r="AT111" s="115">
        <v>2019</v>
      </c>
      <c r="AU111" s="115" t="s">
        <v>4122</v>
      </c>
      <c r="AV111" s="115"/>
      <c r="AY111" s="115">
        <f t="shared" si="12"/>
        <v>23</v>
      </c>
      <c r="AZ111" s="115">
        <v>15</v>
      </c>
      <c r="BA111" s="115">
        <v>8</v>
      </c>
      <c r="BC111" s="115">
        <v>2020</v>
      </c>
      <c r="BD111" s="115" t="s">
        <v>4428</v>
      </c>
      <c r="BE111" s="115"/>
      <c r="BH111" s="115">
        <f t="shared" si="13"/>
        <v>552</v>
      </c>
      <c r="BI111" s="115">
        <v>369</v>
      </c>
      <c r="BJ111" s="115">
        <v>183</v>
      </c>
    </row>
    <row r="112" spans="1:62">
      <c r="A112" s="115">
        <v>2014</v>
      </c>
      <c r="B112" s="115" t="s">
        <v>4429</v>
      </c>
      <c r="C112" s="115"/>
      <c r="F112" s="115">
        <f t="shared" si="16"/>
        <v>93</v>
      </c>
      <c r="G112" s="115">
        <v>79</v>
      </c>
      <c r="H112" s="115">
        <v>14</v>
      </c>
      <c r="J112" s="115">
        <v>2015</v>
      </c>
      <c r="K112" s="115" t="s">
        <v>4430</v>
      </c>
      <c r="L112" s="115"/>
      <c r="O112" s="115">
        <f t="shared" si="8"/>
        <v>12</v>
      </c>
      <c r="P112" s="115">
        <v>3</v>
      </c>
      <c r="Q112" s="115">
        <v>9</v>
      </c>
      <c r="S112" s="115">
        <v>2016</v>
      </c>
      <c r="T112" s="115" t="s">
        <v>4431</v>
      </c>
      <c r="U112" s="115"/>
      <c r="X112" s="115">
        <f t="shared" si="9"/>
        <v>130</v>
      </c>
      <c r="Y112" s="115">
        <v>60</v>
      </c>
      <c r="Z112" s="115">
        <v>70</v>
      </c>
      <c r="AB112" s="115">
        <v>2017</v>
      </c>
      <c r="AC112" s="115" t="s">
        <v>4432</v>
      </c>
      <c r="AD112" s="115"/>
      <c r="AG112" s="115">
        <f t="shared" si="10"/>
        <v>2019</v>
      </c>
      <c r="AH112" s="115">
        <v>1170</v>
      </c>
      <c r="AI112" s="115">
        <v>849</v>
      </c>
      <c r="AK112" s="125">
        <v>2018</v>
      </c>
      <c r="AL112" s="125" t="s">
        <v>4433</v>
      </c>
      <c r="AM112" s="125"/>
      <c r="AP112" s="125">
        <f t="shared" si="11"/>
        <v>19</v>
      </c>
      <c r="AQ112" s="125">
        <v>5</v>
      </c>
      <c r="AR112" s="125">
        <v>14</v>
      </c>
      <c r="AT112" s="115">
        <v>2019</v>
      </c>
      <c r="AU112" s="115" t="s">
        <v>3676</v>
      </c>
      <c r="AV112" s="115"/>
      <c r="AY112" s="115">
        <f t="shared" si="12"/>
        <v>151</v>
      </c>
      <c r="AZ112" s="115">
        <v>36</v>
      </c>
      <c r="BA112" s="115">
        <v>115</v>
      </c>
      <c r="BC112" s="115">
        <v>2020</v>
      </c>
      <c r="BD112" s="115" t="s">
        <v>4434</v>
      </c>
      <c r="BE112" s="115"/>
      <c r="BH112" s="115">
        <f t="shared" si="13"/>
        <v>27</v>
      </c>
      <c r="BI112" s="115">
        <v>8</v>
      </c>
      <c r="BJ112" s="115">
        <v>19</v>
      </c>
    </row>
    <row r="113" spans="1:62">
      <c r="A113" s="115">
        <v>2014</v>
      </c>
      <c r="B113" s="115" t="s">
        <v>629</v>
      </c>
      <c r="C113" s="115" t="s">
        <v>348</v>
      </c>
      <c r="F113" s="115">
        <f t="shared" si="16"/>
        <v>754</v>
      </c>
      <c r="G113" s="115">
        <v>754</v>
      </c>
      <c r="H113" s="115"/>
      <c r="J113" s="115">
        <v>2015</v>
      </c>
      <c r="K113" s="115" t="s">
        <v>4435</v>
      </c>
      <c r="L113" s="115"/>
      <c r="O113" s="115">
        <f t="shared" si="8"/>
        <v>73</v>
      </c>
      <c r="P113" s="115">
        <v>68</v>
      </c>
      <c r="Q113" s="115">
        <v>5</v>
      </c>
      <c r="S113" s="115">
        <v>2016</v>
      </c>
      <c r="T113" s="115" t="s">
        <v>478</v>
      </c>
      <c r="U113" s="115"/>
      <c r="X113" s="115">
        <f t="shared" si="9"/>
        <v>1841</v>
      </c>
      <c r="Y113" s="115">
        <v>1086</v>
      </c>
      <c r="Z113" s="115">
        <v>755</v>
      </c>
      <c r="AB113" s="115">
        <v>2017</v>
      </c>
      <c r="AC113" s="115" t="s">
        <v>4436</v>
      </c>
      <c r="AD113" s="115"/>
      <c r="AG113" s="115">
        <f t="shared" si="10"/>
        <v>1107</v>
      </c>
      <c r="AH113" s="115">
        <v>683</v>
      </c>
      <c r="AI113" s="115">
        <v>424</v>
      </c>
      <c r="AK113" s="125">
        <v>2018</v>
      </c>
      <c r="AL113" s="125" t="s">
        <v>4437</v>
      </c>
      <c r="AM113" s="125"/>
      <c r="AP113" s="125">
        <f t="shared" si="11"/>
        <v>66</v>
      </c>
      <c r="AQ113" s="125">
        <v>19</v>
      </c>
      <c r="AR113" s="125">
        <v>47</v>
      </c>
      <c r="AT113" s="115">
        <v>2019</v>
      </c>
      <c r="AU113" s="115" t="s">
        <v>4438</v>
      </c>
      <c r="AV113" s="115"/>
      <c r="AY113" s="115">
        <f t="shared" si="12"/>
        <v>298</v>
      </c>
      <c r="AZ113" s="115">
        <v>73</v>
      </c>
      <c r="BA113" s="115">
        <v>225</v>
      </c>
      <c r="BC113" s="115">
        <v>2020</v>
      </c>
      <c r="BD113" s="115" t="s">
        <v>2513</v>
      </c>
      <c r="BE113" s="115"/>
      <c r="BH113" s="115">
        <f t="shared" si="13"/>
        <v>99</v>
      </c>
      <c r="BI113" s="115">
        <v>31</v>
      </c>
      <c r="BJ113" s="115">
        <v>68</v>
      </c>
    </row>
    <row r="114" spans="1:62">
      <c r="A114" s="115">
        <v>2014</v>
      </c>
      <c r="B114" s="115" t="s">
        <v>4439</v>
      </c>
      <c r="C114" s="115" t="s">
        <v>348</v>
      </c>
      <c r="F114" s="115">
        <f t="shared" si="16"/>
        <v>50</v>
      </c>
      <c r="G114" s="115">
        <v>50</v>
      </c>
      <c r="H114" s="115"/>
      <c r="J114" s="115">
        <v>2015</v>
      </c>
      <c r="K114" s="115" t="s">
        <v>4440</v>
      </c>
      <c r="L114" s="115"/>
      <c r="O114" s="115">
        <f t="shared" si="8"/>
        <v>37</v>
      </c>
      <c r="P114" s="115">
        <v>30</v>
      </c>
      <c r="Q114" s="115">
        <v>7</v>
      </c>
      <c r="S114" s="115">
        <v>2016</v>
      </c>
      <c r="T114" s="115" t="s">
        <v>4441</v>
      </c>
      <c r="U114" s="115"/>
      <c r="X114" s="115">
        <f t="shared" si="9"/>
        <v>121</v>
      </c>
      <c r="Y114" s="115">
        <v>47</v>
      </c>
      <c r="Z114" s="115">
        <v>74</v>
      </c>
      <c r="AB114" s="115">
        <v>2017</v>
      </c>
      <c r="AC114" s="115" t="s">
        <v>3892</v>
      </c>
      <c r="AD114" s="115" t="s">
        <v>1243</v>
      </c>
      <c r="AG114" s="115">
        <f t="shared" si="10"/>
        <v>110</v>
      </c>
      <c r="AH114" s="115">
        <v>110</v>
      </c>
      <c r="AI114" s="115"/>
      <c r="AK114" s="125">
        <v>2018</v>
      </c>
      <c r="AL114" s="125" t="s">
        <v>4010</v>
      </c>
      <c r="AM114" s="125"/>
      <c r="AP114" s="125">
        <f t="shared" si="11"/>
        <v>144</v>
      </c>
      <c r="AQ114" s="125">
        <v>68</v>
      </c>
      <c r="AR114" s="125">
        <v>76</v>
      </c>
      <c r="AT114" s="115">
        <v>2019</v>
      </c>
      <c r="AU114" s="115" t="s">
        <v>4442</v>
      </c>
      <c r="AV114" s="115"/>
      <c r="AY114" s="115">
        <f t="shared" si="12"/>
        <v>15</v>
      </c>
      <c r="AZ114" s="115">
        <v>9</v>
      </c>
      <c r="BA114" s="115">
        <v>6</v>
      </c>
      <c r="BC114" s="115">
        <v>2020</v>
      </c>
      <c r="BD114" s="115" t="s">
        <v>4443</v>
      </c>
      <c r="BE114" s="115"/>
      <c r="BH114" s="115">
        <f t="shared" si="13"/>
        <v>373</v>
      </c>
      <c r="BI114" s="115">
        <v>73</v>
      </c>
      <c r="BJ114" s="115">
        <v>300</v>
      </c>
    </row>
    <row r="115" spans="1:62">
      <c r="A115" s="115">
        <v>2014</v>
      </c>
      <c r="B115" s="115" t="s">
        <v>4444</v>
      </c>
      <c r="C115" s="115"/>
      <c r="F115" s="115">
        <f t="shared" si="16"/>
        <v>28</v>
      </c>
      <c r="G115" s="115">
        <v>12</v>
      </c>
      <c r="H115" s="115">
        <v>16</v>
      </c>
      <c r="J115" s="115">
        <v>2015</v>
      </c>
      <c r="K115" s="115" t="s">
        <v>4445</v>
      </c>
      <c r="L115" s="115"/>
      <c r="O115" s="115">
        <f t="shared" si="8"/>
        <v>44</v>
      </c>
      <c r="P115" s="115">
        <v>33</v>
      </c>
      <c r="Q115" s="115">
        <v>11</v>
      </c>
      <c r="S115" s="115">
        <v>2016</v>
      </c>
      <c r="T115" s="115" t="s">
        <v>4446</v>
      </c>
      <c r="U115" s="115"/>
      <c r="X115" s="115">
        <f t="shared" si="9"/>
        <v>203</v>
      </c>
      <c r="Y115" s="115">
        <v>45</v>
      </c>
      <c r="Z115" s="115">
        <v>158</v>
      </c>
      <c r="AB115" s="115">
        <v>2017</v>
      </c>
      <c r="AC115" s="115" t="s">
        <v>4149</v>
      </c>
      <c r="AD115" s="115"/>
      <c r="AG115" s="115">
        <f t="shared" si="10"/>
        <v>502</v>
      </c>
      <c r="AH115" s="115">
        <v>364</v>
      </c>
      <c r="AI115" s="115">
        <v>138</v>
      </c>
      <c r="AK115" s="125">
        <v>2018</v>
      </c>
      <c r="AL115" s="125" t="s">
        <v>4447</v>
      </c>
      <c r="AM115" s="125"/>
      <c r="AP115" s="125">
        <f t="shared" si="11"/>
        <v>38</v>
      </c>
      <c r="AQ115" s="125">
        <v>13</v>
      </c>
      <c r="AR115" s="125">
        <v>25</v>
      </c>
      <c r="AT115" s="115">
        <v>2019</v>
      </c>
      <c r="AU115" s="115" t="s">
        <v>940</v>
      </c>
      <c r="AV115" s="115"/>
      <c r="AY115" s="115">
        <f t="shared" si="12"/>
        <v>60</v>
      </c>
      <c r="AZ115" s="115">
        <v>51</v>
      </c>
      <c r="BA115" s="115">
        <v>9</v>
      </c>
      <c r="BC115" s="115">
        <v>2020</v>
      </c>
      <c r="BD115" s="115" t="s">
        <v>4068</v>
      </c>
      <c r="BE115" s="115"/>
      <c r="BH115" s="115">
        <f t="shared" si="13"/>
        <v>264</v>
      </c>
      <c r="BI115" s="115">
        <v>88</v>
      </c>
      <c r="BJ115" s="115">
        <v>176</v>
      </c>
    </row>
    <row r="116" spans="1:62">
      <c r="A116" s="115">
        <v>2014</v>
      </c>
      <c r="B116" s="115" t="s">
        <v>1363</v>
      </c>
      <c r="C116" s="115"/>
      <c r="F116" s="115">
        <f t="shared" si="16"/>
        <v>20</v>
      </c>
      <c r="G116" s="115">
        <v>4</v>
      </c>
      <c r="H116" s="115">
        <v>16</v>
      </c>
      <c r="J116" s="115">
        <v>2015</v>
      </c>
      <c r="K116" s="115" t="s">
        <v>4090</v>
      </c>
      <c r="L116" s="115"/>
      <c r="O116" s="115">
        <f t="shared" si="8"/>
        <v>91</v>
      </c>
      <c r="P116" s="115">
        <v>47</v>
      </c>
      <c r="Q116" s="115">
        <v>44</v>
      </c>
      <c r="S116" s="115">
        <v>2016</v>
      </c>
      <c r="T116" s="115" t="s">
        <v>4448</v>
      </c>
      <c r="U116" s="115"/>
      <c r="X116" s="115">
        <f t="shared" si="9"/>
        <v>143</v>
      </c>
      <c r="Y116" s="115">
        <v>94</v>
      </c>
      <c r="Z116" s="115">
        <v>49</v>
      </c>
      <c r="AB116" s="115">
        <v>2017</v>
      </c>
      <c r="AC116" s="115" t="s">
        <v>4449</v>
      </c>
      <c r="AD116" s="115"/>
      <c r="AG116" s="115">
        <f t="shared" si="10"/>
        <v>212</v>
      </c>
      <c r="AH116" s="115">
        <v>118</v>
      </c>
      <c r="AI116" s="115">
        <v>94</v>
      </c>
      <c r="AK116" s="125">
        <v>2018</v>
      </c>
      <c r="AL116" s="125" t="s">
        <v>2847</v>
      </c>
      <c r="AM116" s="125"/>
      <c r="AP116" s="125">
        <f t="shared" si="11"/>
        <v>102</v>
      </c>
      <c r="AQ116" s="125">
        <v>45</v>
      </c>
      <c r="AR116" s="125">
        <v>57</v>
      </c>
      <c r="AT116" s="115">
        <v>2019</v>
      </c>
      <c r="AU116" s="115" t="s">
        <v>4450</v>
      </c>
      <c r="AV116" s="115"/>
      <c r="AY116" s="115">
        <f t="shared" si="12"/>
        <v>935</v>
      </c>
      <c r="AZ116" s="115">
        <v>347</v>
      </c>
      <c r="BA116" s="115">
        <v>588</v>
      </c>
      <c r="BC116" s="115">
        <v>2020</v>
      </c>
      <c r="BD116" s="115" t="s">
        <v>4451</v>
      </c>
      <c r="BE116" s="115"/>
      <c r="BH116" s="115">
        <f t="shared" si="13"/>
        <v>145</v>
      </c>
      <c r="BI116" s="115">
        <v>18</v>
      </c>
      <c r="BJ116" s="115">
        <v>127</v>
      </c>
    </row>
    <row r="117" spans="1:62">
      <c r="A117" s="115">
        <v>2014</v>
      </c>
      <c r="B117" s="115" t="s">
        <v>4452</v>
      </c>
      <c r="C117" s="115"/>
      <c r="F117" s="115">
        <f t="shared" si="16"/>
        <v>18</v>
      </c>
      <c r="G117" s="115">
        <v>9</v>
      </c>
      <c r="H117" s="115">
        <v>9</v>
      </c>
      <c r="J117" s="115">
        <v>2015</v>
      </c>
      <c r="K117" s="115" t="s">
        <v>4453</v>
      </c>
      <c r="L117" s="115"/>
      <c r="O117" s="115">
        <f t="shared" si="8"/>
        <v>83</v>
      </c>
      <c r="P117" s="115">
        <v>80</v>
      </c>
      <c r="Q117" s="115">
        <v>3</v>
      </c>
      <c r="S117" s="115">
        <v>2016</v>
      </c>
      <c r="T117" s="115" t="s">
        <v>4454</v>
      </c>
      <c r="U117" s="115"/>
      <c r="X117" s="115">
        <f t="shared" si="9"/>
        <v>121</v>
      </c>
      <c r="Y117" s="115">
        <v>67</v>
      </c>
      <c r="Z117" s="115">
        <v>54</v>
      </c>
      <c r="AB117" s="115">
        <v>2017</v>
      </c>
      <c r="AC117" s="115" t="s">
        <v>4455</v>
      </c>
      <c r="AD117" s="115"/>
      <c r="AG117" s="115">
        <f t="shared" si="10"/>
        <v>124</v>
      </c>
      <c r="AH117" s="115">
        <v>94</v>
      </c>
      <c r="AI117" s="115">
        <v>30</v>
      </c>
      <c r="AK117" s="125">
        <v>2018</v>
      </c>
      <c r="AL117" s="125" t="s">
        <v>2847</v>
      </c>
      <c r="AM117" s="125"/>
      <c r="AP117" s="125">
        <f t="shared" si="11"/>
        <v>430</v>
      </c>
      <c r="AQ117" s="125">
        <v>194</v>
      </c>
      <c r="AR117" s="125">
        <v>236</v>
      </c>
      <c r="AT117" s="115">
        <v>2019</v>
      </c>
      <c r="AU117" s="115" t="s">
        <v>4010</v>
      </c>
      <c r="AV117" s="115"/>
      <c r="AY117" s="115">
        <f t="shared" si="12"/>
        <v>110</v>
      </c>
      <c r="AZ117" s="115">
        <v>66</v>
      </c>
      <c r="BA117" s="115">
        <v>44</v>
      </c>
      <c r="BC117" s="115">
        <v>2020</v>
      </c>
      <c r="BD117" s="115" t="s">
        <v>4451</v>
      </c>
      <c r="BE117" s="115"/>
      <c r="BH117" s="115">
        <f t="shared" si="13"/>
        <v>205</v>
      </c>
      <c r="BI117" s="115">
        <v>66</v>
      </c>
      <c r="BJ117" s="115">
        <v>139</v>
      </c>
    </row>
    <row r="118" spans="1:62">
      <c r="A118" s="115">
        <v>2014</v>
      </c>
      <c r="B118" s="115" t="s">
        <v>864</v>
      </c>
      <c r="C118" s="115"/>
      <c r="F118" s="115">
        <f t="shared" si="16"/>
        <v>939</v>
      </c>
      <c r="G118" s="115">
        <v>714</v>
      </c>
      <c r="H118" s="115">
        <v>225</v>
      </c>
      <c r="J118" s="115">
        <v>2015</v>
      </c>
      <c r="K118" s="115" t="s">
        <v>4456</v>
      </c>
      <c r="L118" s="115" t="s">
        <v>348</v>
      </c>
      <c r="O118" s="115">
        <f t="shared" si="8"/>
        <v>5088</v>
      </c>
      <c r="P118" s="115">
        <v>5088</v>
      </c>
      <c r="Q118" s="115"/>
      <c r="S118" s="115">
        <v>2016</v>
      </c>
      <c r="T118" s="115" t="s">
        <v>4457</v>
      </c>
      <c r="U118" s="115"/>
      <c r="X118" s="115">
        <f t="shared" si="9"/>
        <v>39</v>
      </c>
      <c r="Y118" s="115">
        <v>21</v>
      </c>
      <c r="Z118" s="115">
        <v>18</v>
      </c>
      <c r="AB118" s="115">
        <v>2017</v>
      </c>
      <c r="AC118" s="115" t="s">
        <v>4458</v>
      </c>
      <c r="AD118" s="115"/>
      <c r="AG118" s="115">
        <f t="shared" si="10"/>
        <v>61</v>
      </c>
      <c r="AH118" s="115">
        <v>32</v>
      </c>
      <c r="AI118" s="115">
        <v>29</v>
      </c>
      <c r="AK118" s="125">
        <v>2018</v>
      </c>
      <c r="AL118" s="125" t="s">
        <v>4459</v>
      </c>
      <c r="AM118" s="125" t="s">
        <v>348</v>
      </c>
      <c r="AP118" s="125">
        <f t="shared" si="11"/>
        <v>33</v>
      </c>
      <c r="AQ118" s="125">
        <v>33</v>
      </c>
      <c r="AR118" s="125"/>
      <c r="AT118" s="115">
        <v>2019</v>
      </c>
      <c r="AU118" s="115" t="s">
        <v>4460</v>
      </c>
      <c r="AV118" s="115"/>
      <c r="AY118" s="115">
        <f t="shared" si="12"/>
        <v>33</v>
      </c>
      <c r="AZ118" s="115">
        <v>19</v>
      </c>
      <c r="BA118" s="115">
        <v>14</v>
      </c>
      <c r="BC118" s="115">
        <v>2020</v>
      </c>
      <c r="BD118" s="115" t="s">
        <v>4461</v>
      </c>
      <c r="BE118" s="115"/>
      <c r="BH118" s="115">
        <f t="shared" si="13"/>
        <v>52</v>
      </c>
      <c r="BI118" s="115">
        <v>26</v>
      </c>
      <c r="BJ118" s="115">
        <v>26</v>
      </c>
    </row>
    <row r="119" spans="1:62">
      <c r="A119" s="115">
        <v>2014</v>
      </c>
      <c r="B119" s="115" t="s">
        <v>4019</v>
      </c>
      <c r="C119" s="115" t="s">
        <v>4462</v>
      </c>
      <c r="F119" s="115">
        <f t="shared" si="16"/>
        <v>50</v>
      </c>
      <c r="G119" s="115">
        <v>50</v>
      </c>
      <c r="H119" s="115"/>
      <c r="J119" s="115">
        <v>2015</v>
      </c>
      <c r="K119" s="115" t="s">
        <v>4072</v>
      </c>
      <c r="L119" s="115"/>
      <c r="O119" s="115">
        <f t="shared" si="8"/>
        <v>790</v>
      </c>
      <c r="P119" s="115">
        <v>695</v>
      </c>
      <c r="Q119" s="115">
        <v>95</v>
      </c>
      <c r="S119" s="115">
        <v>2016</v>
      </c>
      <c r="T119" s="115" t="s">
        <v>1600</v>
      </c>
      <c r="U119" s="115"/>
      <c r="X119" s="115">
        <f t="shared" si="9"/>
        <v>1841</v>
      </c>
      <c r="Y119" s="115">
        <v>1096</v>
      </c>
      <c r="Z119" s="115">
        <v>745</v>
      </c>
      <c r="AB119" s="115">
        <v>2017</v>
      </c>
      <c r="AC119" s="115" t="s">
        <v>2143</v>
      </c>
      <c r="AD119" s="115"/>
      <c r="AG119" s="115">
        <f t="shared" si="10"/>
        <v>66</v>
      </c>
      <c r="AH119" s="115">
        <v>22</v>
      </c>
      <c r="AI119" s="115">
        <v>44</v>
      </c>
      <c r="AK119" s="125">
        <v>2018</v>
      </c>
      <c r="AL119" s="125" t="s">
        <v>1028</v>
      </c>
      <c r="AM119" s="125" t="s">
        <v>4463</v>
      </c>
      <c r="AP119" s="125">
        <f t="shared" si="11"/>
        <v>204</v>
      </c>
      <c r="AQ119" s="125">
        <v>204</v>
      </c>
      <c r="AR119" s="125"/>
      <c r="AT119" s="115">
        <v>2019</v>
      </c>
      <c r="AU119" s="115" t="s">
        <v>4464</v>
      </c>
      <c r="AV119" s="115" t="s">
        <v>348</v>
      </c>
      <c r="AY119" s="115">
        <f t="shared" si="12"/>
        <v>32</v>
      </c>
      <c r="AZ119" s="115">
        <v>32</v>
      </c>
      <c r="BA119" s="115"/>
      <c r="BC119" s="115">
        <v>2020</v>
      </c>
      <c r="BD119" s="115" t="s">
        <v>4465</v>
      </c>
      <c r="BE119" s="115"/>
      <c r="BH119" s="115">
        <f t="shared" si="13"/>
        <v>448</v>
      </c>
      <c r="BI119" s="115">
        <v>273</v>
      </c>
      <c r="BJ119" s="115">
        <v>175</v>
      </c>
    </row>
    <row r="120" spans="1:62">
      <c r="A120" s="115">
        <v>2014</v>
      </c>
      <c r="B120" s="115" t="s">
        <v>4466</v>
      </c>
      <c r="C120" s="115"/>
      <c r="F120" s="115">
        <f t="shared" si="16"/>
        <v>55</v>
      </c>
      <c r="G120" s="115">
        <v>17</v>
      </c>
      <c r="H120" s="115">
        <v>38</v>
      </c>
      <c r="J120" s="115">
        <v>2015</v>
      </c>
      <c r="K120" s="115" t="s">
        <v>357</v>
      </c>
      <c r="L120" s="115"/>
      <c r="O120" s="115">
        <f t="shared" si="8"/>
        <v>16</v>
      </c>
      <c r="P120" s="115">
        <v>9</v>
      </c>
      <c r="Q120" s="115">
        <v>7</v>
      </c>
      <c r="S120" s="115">
        <v>2016</v>
      </c>
      <c r="T120" s="115" t="s">
        <v>4405</v>
      </c>
      <c r="U120" s="115"/>
      <c r="X120" s="115">
        <f t="shared" si="9"/>
        <v>41</v>
      </c>
      <c r="Y120" s="115">
        <v>5</v>
      </c>
      <c r="Z120" s="115">
        <v>36</v>
      </c>
      <c r="AB120" s="115">
        <v>2017</v>
      </c>
      <c r="AC120" s="115" t="s">
        <v>4467</v>
      </c>
      <c r="AD120" s="115"/>
      <c r="AG120" s="115">
        <f t="shared" si="10"/>
        <v>96</v>
      </c>
      <c r="AH120" s="115">
        <v>75</v>
      </c>
      <c r="AI120" s="115">
        <v>21</v>
      </c>
      <c r="AK120" s="125">
        <v>2018</v>
      </c>
      <c r="AL120" s="125" t="s">
        <v>4237</v>
      </c>
      <c r="AM120" s="125"/>
      <c r="AP120" s="125">
        <f t="shared" si="11"/>
        <v>8652</v>
      </c>
      <c r="AQ120" s="125">
        <v>4715</v>
      </c>
      <c r="AR120" s="125">
        <v>3937</v>
      </c>
      <c r="AT120" s="115">
        <v>2019</v>
      </c>
      <c r="AU120" s="115" t="s">
        <v>1173</v>
      </c>
      <c r="AV120" s="115"/>
      <c r="AY120" s="115">
        <f t="shared" si="12"/>
        <v>80</v>
      </c>
      <c r="AZ120" s="115">
        <v>38</v>
      </c>
      <c r="BA120" s="115">
        <v>42</v>
      </c>
      <c r="BC120" s="115">
        <v>2020</v>
      </c>
      <c r="BD120" s="115" t="s">
        <v>4468</v>
      </c>
      <c r="BE120" s="115"/>
      <c r="BH120" s="115">
        <f t="shared" si="13"/>
        <v>242</v>
      </c>
      <c r="BI120" s="115">
        <v>180</v>
      </c>
      <c r="BJ120" s="115">
        <v>62</v>
      </c>
    </row>
    <row r="121" spans="1:62">
      <c r="A121" s="115">
        <v>2014</v>
      </c>
      <c r="B121" s="115" t="s">
        <v>4334</v>
      </c>
      <c r="C121" s="115"/>
      <c r="F121" s="115">
        <f t="shared" si="16"/>
        <v>153</v>
      </c>
      <c r="G121" s="115">
        <v>91</v>
      </c>
      <c r="H121" s="115">
        <v>62</v>
      </c>
      <c r="J121" s="115">
        <v>2015</v>
      </c>
      <c r="K121" s="115" t="s">
        <v>4469</v>
      </c>
      <c r="L121" s="115"/>
      <c r="O121" s="115">
        <f t="shared" si="8"/>
        <v>154</v>
      </c>
      <c r="P121" s="115">
        <v>47</v>
      </c>
      <c r="Q121" s="115">
        <v>107</v>
      </c>
      <c r="S121" s="115">
        <v>2016</v>
      </c>
      <c r="T121" s="115" t="s">
        <v>4470</v>
      </c>
      <c r="U121" s="115"/>
      <c r="X121" s="115">
        <f t="shared" si="9"/>
        <v>236</v>
      </c>
      <c r="Y121" s="115">
        <v>58</v>
      </c>
      <c r="Z121" s="115">
        <v>178</v>
      </c>
      <c r="AB121" s="115">
        <v>2017</v>
      </c>
      <c r="AC121" s="115" t="s">
        <v>1492</v>
      </c>
      <c r="AD121" s="115"/>
      <c r="AG121" s="115">
        <f t="shared" si="10"/>
        <v>203</v>
      </c>
      <c r="AH121" s="115">
        <v>179</v>
      </c>
      <c r="AI121" s="115">
        <v>24</v>
      </c>
      <c r="AK121" s="125">
        <v>2018</v>
      </c>
      <c r="AL121" s="125" t="s">
        <v>4471</v>
      </c>
      <c r="AM121" s="125"/>
      <c r="AP121" s="125">
        <f t="shared" si="11"/>
        <v>48</v>
      </c>
      <c r="AQ121" s="125">
        <v>28</v>
      </c>
      <c r="AR121" s="125">
        <v>20</v>
      </c>
      <c r="AT121" s="115">
        <v>2019</v>
      </c>
      <c r="AU121" s="115" t="s">
        <v>4472</v>
      </c>
      <c r="AV121" s="115"/>
      <c r="AY121" s="115">
        <f t="shared" si="12"/>
        <v>34</v>
      </c>
      <c r="AZ121" s="115">
        <v>22</v>
      </c>
      <c r="BA121" s="115">
        <v>12</v>
      </c>
      <c r="BC121" s="115">
        <v>2020</v>
      </c>
      <c r="BD121" s="115" t="s">
        <v>1173</v>
      </c>
      <c r="BE121" s="115"/>
      <c r="BH121" s="115">
        <f t="shared" si="13"/>
        <v>275</v>
      </c>
      <c r="BI121" s="115">
        <v>235</v>
      </c>
      <c r="BJ121" s="115">
        <v>40</v>
      </c>
    </row>
    <row r="122" spans="1:62">
      <c r="A122" s="115">
        <v>2014</v>
      </c>
      <c r="B122" s="115" t="s">
        <v>4473</v>
      </c>
      <c r="C122" s="115"/>
      <c r="F122" s="115">
        <f t="shared" si="16"/>
        <v>20</v>
      </c>
      <c r="G122" s="115">
        <v>16</v>
      </c>
      <c r="H122" s="115">
        <v>4</v>
      </c>
      <c r="J122" s="115">
        <v>2015</v>
      </c>
      <c r="K122" s="115" t="s">
        <v>4474</v>
      </c>
      <c r="L122" s="115"/>
      <c r="O122" s="115">
        <f t="shared" si="8"/>
        <v>130</v>
      </c>
      <c r="P122" s="115">
        <v>55</v>
      </c>
      <c r="Q122" s="115">
        <v>75</v>
      </c>
      <c r="S122" s="115">
        <v>2016</v>
      </c>
      <c r="T122" s="115" t="s">
        <v>4475</v>
      </c>
      <c r="U122" s="115"/>
      <c r="X122" s="115">
        <f>SUM(Y122:Z122)</f>
        <v>53</v>
      </c>
      <c r="Y122" s="115">
        <v>22</v>
      </c>
      <c r="Z122" s="115">
        <v>31</v>
      </c>
      <c r="AB122" s="115">
        <v>2017</v>
      </c>
      <c r="AC122" s="115" t="s">
        <v>1173</v>
      </c>
      <c r="AD122" s="115"/>
      <c r="AG122" s="115">
        <f t="shared" si="10"/>
        <v>208</v>
      </c>
      <c r="AH122" s="115">
        <v>135</v>
      </c>
      <c r="AI122" s="115">
        <v>73</v>
      </c>
      <c r="AK122" s="125">
        <v>2018</v>
      </c>
      <c r="AL122" s="125" t="s">
        <v>4476</v>
      </c>
      <c r="AM122" s="125"/>
      <c r="AP122" s="125">
        <f t="shared" si="11"/>
        <v>241</v>
      </c>
      <c r="AQ122" s="125">
        <v>140</v>
      </c>
      <c r="AR122" s="125">
        <v>101</v>
      </c>
      <c r="AT122" s="115">
        <v>2019</v>
      </c>
      <c r="AU122" s="115" t="s">
        <v>4477</v>
      </c>
      <c r="AV122" s="115"/>
      <c r="AY122" s="115">
        <f t="shared" si="12"/>
        <v>550</v>
      </c>
      <c r="AZ122" s="115">
        <v>348</v>
      </c>
      <c r="BA122" s="115">
        <v>202</v>
      </c>
      <c r="BC122" s="115">
        <v>2020</v>
      </c>
      <c r="BD122" s="115" t="s">
        <v>4478</v>
      </c>
      <c r="BE122" s="115"/>
      <c r="BH122" s="115">
        <f t="shared" si="13"/>
        <v>169</v>
      </c>
      <c r="BI122" s="115">
        <v>80</v>
      </c>
      <c r="BJ122" s="115">
        <v>89</v>
      </c>
    </row>
    <row r="123" spans="1:62">
      <c r="A123" s="115">
        <v>2014</v>
      </c>
      <c r="B123" s="115" t="s">
        <v>4479</v>
      </c>
      <c r="C123" s="115"/>
      <c r="F123" s="115">
        <f t="shared" si="16"/>
        <v>68</v>
      </c>
      <c r="G123" s="115">
        <v>24</v>
      </c>
      <c r="H123" s="115">
        <v>44</v>
      </c>
      <c r="J123" s="115">
        <v>2015</v>
      </c>
      <c r="K123" s="115" t="s">
        <v>976</v>
      </c>
      <c r="L123" s="115"/>
      <c r="O123" s="115">
        <f t="shared" si="8"/>
        <v>131</v>
      </c>
      <c r="P123" s="115">
        <v>56</v>
      </c>
      <c r="Q123" s="115">
        <v>75</v>
      </c>
      <c r="S123" s="115">
        <v>2016</v>
      </c>
      <c r="T123" s="115" t="s">
        <v>4248</v>
      </c>
      <c r="U123" s="115" t="s">
        <v>4480</v>
      </c>
      <c r="X123" s="115">
        <f>SUM(Y123:Z123)</f>
        <v>291</v>
      </c>
      <c r="Y123" s="115">
        <v>291</v>
      </c>
      <c r="Z123" s="115"/>
      <c r="AB123" s="115">
        <v>2017</v>
      </c>
      <c r="AC123" s="115" t="s">
        <v>2011</v>
      </c>
      <c r="AD123" s="115"/>
      <c r="AG123" s="115">
        <f t="shared" si="10"/>
        <v>70</v>
      </c>
      <c r="AH123" s="115">
        <v>18</v>
      </c>
      <c r="AI123" s="115">
        <v>52</v>
      </c>
      <c r="AK123" s="125">
        <v>2018</v>
      </c>
      <c r="AL123" s="125" t="s">
        <v>4481</v>
      </c>
      <c r="AM123" s="125"/>
      <c r="AP123" s="125">
        <f t="shared" si="11"/>
        <v>766</v>
      </c>
      <c r="AQ123" s="125">
        <v>586</v>
      </c>
      <c r="AR123" s="125">
        <v>180</v>
      </c>
      <c r="AT123" s="115">
        <v>2019</v>
      </c>
      <c r="AU123" s="115" t="s">
        <v>4477</v>
      </c>
      <c r="AV123" s="115"/>
      <c r="AY123" s="115">
        <f t="shared" si="12"/>
        <v>609</v>
      </c>
      <c r="AZ123" s="115">
        <v>374</v>
      </c>
      <c r="BA123" s="115">
        <v>235</v>
      </c>
      <c r="BC123" s="115">
        <v>2020</v>
      </c>
      <c r="BD123" s="115" t="s">
        <v>4482</v>
      </c>
      <c r="BE123" s="115"/>
      <c r="BH123" s="115">
        <f t="shared" si="13"/>
        <v>55</v>
      </c>
      <c r="BI123" s="115">
        <v>33</v>
      </c>
      <c r="BJ123" s="115">
        <v>22</v>
      </c>
    </row>
    <row r="124" spans="1:62">
      <c r="A124" s="115">
        <v>2014</v>
      </c>
      <c r="B124" s="115" t="s">
        <v>4483</v>
      </c>
      <c r="C124" s="115"/>
      <c r="F124" s="115">
        <f t="shared" si="16"/>
        <v>48</v>
      </c>
      <c r="G124" s="115">
        <v>45</v>
      </c>
      <c r="H124" s="115">
        <v>3</v>
      </c>
      <c r="J124" s="115">
        <v>2015</v>
      </c>
      <c r="K124" s="115" t="s">
        <v>3506</v>
      </c>
      <c r="L124" s="115" t="s">
        <v>4484</v>
      </c>
      <c r="O124" s="115">
        <f t="shared" si="8"/>
        <v>110</v>
      </c>
      <c r="P124" s="115">
        <v>110</v>
      </c>
      <c r="Q124" s="115"/>
      <c r="S124" s="115">
        <v>2016</v>
      </c>
      <c r="T124" s="115" t="s">
        <v>4485</v>
      </c>
      <c r="U124" s="115" t="s">
        <v>348</v>
      </c>
      <c r="X124" s="115">
        <f>SUM(Y124:Z124)</f>
        <v>34</v>
      </c>
      <c r="Y124" s="115">
        <v>34</v>
      </c>
      <c r="Z124" s="115"/>
      <c r="AB124" s="115">
        <v>2017</v>
      </c>
      <c r="AC124" s="115" t="s">
        <v>1173</v>
      </c>
      <c r="AD124" s="115"/>
      <c r="AG124" s="115">
        <f t="shared" si="10"/>
        <v>28</v>
      </c>
      <c r="AH124" s="115">
        <v>1</v>
      </c>
      <c r="AI124" s="115">
        <v>27</v>
      </c>
      <c r="AK124" s="125">
        <v>2018</v>
      </c>
      <c r="AL124" s="125" t="s">
        <v>3928</v>
      </c>
      <c r="AM124" s="125"/>
      <c r="AP124" s="125">
        <f t="shared" si="11"/>
        <v>93</v>
      </c>
      <c r="AQ124" s="125">
        <v>44</v>
      </c>
      <c r="AR124" s="125">
        <v>49</v>
      </c>
      <c r="AT124" s="115">
        <v>2019</v>
      </c>
      <c r="AU124" s="115" t="s">
        <v>4486</v>
      </c>
      <c r="AV124" s="115"/>
      <c r="AY124" s="115">
        <f t="shared" si="12"/>
        <v>168</v>
      </c>
      <c r="AZ124" s="115">
        <v>90</v>
      </c>
      <c r="BA124" s="115">
        <v>78</v>
      </c>
      <c r="BC124" s="115">
        <v>2020</v>
      </c>
      <c r="BD124" s="115" t="s">
        <v>4487</v>
      </c>
      <c r="BE124" s="115"/>
      <c r="BH124" s="115">
        <f t="shared" si="13"/>
        <v>18</v>
      </c>
      <c r="BI124" s="115">
        <v>16</v>
      </c>
      <c r="BJ124" s="115">
        <v>2</v>
      </c>
    </row>
    <row r="125" spans="1:62">
      <c r="A125" s="115">
        <v>2014</v>
      </c>
      <c r="B125" s="115" t="s">
        <v>4488</v>
      </c>
      <c r="C125" s="115"/>
      <c r="F125" s="115">
        <f t="shared" si="16"/>
        <v>570</v>
      </c>
      <c r="G125" s="115">
        <v>321</v>
      </c>
      <c r="H125" s="115">
        <v>249</v>
      </c>
      <c r="J125" s="115">
        <v>2015</v>
      </c>
      <c r="K125" s="115" t="s">
        <v>4019</v>
      </c>
      <c r="L125" s="115"/>
      <c r="O125" s="115">
        <f t="shared" si="8"/>
        <v>238</v>
      </c>
      <c r="P125" s="115">
        <v>142</v>
      </c>
      <c r="Q125" s="115">
        <v>96</v>
      </c>
      <c r="S125" s="115">
        <v>2016</v>
      </c>
      <c r="T125" s="115" t="s">
        <v>4489</v>
      </c>
      <c r="U125" s="115" t="s">
        <v>4388</v>
      </c>
      <c r="X125" s="115">
        <f>SUM(Y125:Z125)</f>
        <v>28</v>
      </c>
      <c r="Y125" s="115">
        <v>28</v>
      </c>
      <c r="Z125" s="115"/>
      <c r="AB125" s="115">
        <v>2017</v>
      </c>
      <c r="AC125" s="115" t="s">
        <v>4014</v>
      </c>
      <c r="AD125" s="115"/>
      <c r="AG125" s="115">
        <f t="shared" si="10"/>
        <v>14015</v>
      </c>
      <c r="AH125" s="115">
        <v>8924</v>
      </c>
      <c r="AI125" s="115">
        <v>5091</v>
      </c>
      <c r="AK125" s="125">
        <v>2018</v>
      </c>
      <c r="AL125" s="125" t="s">
        <v>2901</v>
      </c>
      <c r="AM125" s="125"/>
      <c r="AP125" s="125">
        <f t="shared" si="11"/>
        <v>189</v>
      </c>
      <c r="AQ125" s="125">
        <v>180</v>
      </c>
      <c r="AR125" s="125">
        <v>9</v>
      </c>
      <c r="AT125" s="115">
        <v>2019</v>
      </c>
      <c r="AU125" s="115" t="s">
        <v>4490</v>
      </c>
      <c r="AV125" s="115"/>
      <c r="AY125" s="115">
        <f t="shared" si="12"/>
        <v>294</v>
      </c>
      <c r="AZ125" s="115">
        <v>174</v>
      </c>
      <c r="BA125" s="115">
        <v>120</v>
      </c>
      <c r="BC125" s="115">
        <v>2020</v>
      </c>
      <c r="BD125" s="115" t="s">
        <v>4491</v>
      </c>
      <c r="BE125" s="115"/>
      <c r="BH125" s="115">
        <f t="shared" si="13"/>
        <v>27</v>
      </c>
      <c r="BI125" s="115">
        <v>12</v>
      </c>
      <c r="BJ125" s="115">
        <v>15</v>
      </c>
    </row>
    <row r="126" spans="1:62">
      <c r="A126" s="115">
        <v>2014</v>
      </c>
      <c r="B126" s="115" t="s">
        <v>4492</v>
      </c>
      <c r="C126" s="115"/>
      <c r="F126" s="115">
        <f t="shared" si="16"/>
        <v>35</v>
      </c>
      <c r="G126" s="115">
        <v>15</v>
      </c>
      <c r="H126" s="115">
        <v>20</v>
      </c>
      <c r="J126" s="115">
        <v>2015</v>
      </c>
      <c r="K126" s="115" t="s">
        <v>1056</v>
      </c>
      <c r="L126" s="115"/>
      <c r="O126" s="115">
        <f t="shared" si="8"/>
        <v>179</v>
      </c>
      <c r="P126" s="115">
        <v>98</v>
      </c>
      <c r="Q126" s="115">
        <v>81</v>
      </c>
      <c r="S126" s="115">
        <v>2016</v>
      </c>
      <c r="T126" s="115" t="s">
        <v>4493</v>
      </c>
      <c r="U126" s="115"/>
      <c r="X126" s="115">
        <f>SUM(Y126:Z126)</f>
        <v>11</v>
      </c>
      <c r="Y126" s="115">
        <v>7</v>
      </c>
      <c r="Z126" s="115">
        <v>4</v>
      </c>
      <c r="AB126" s="115">
        <v>2017</v>
      </c>
      <c r="AC126" s="115" t="s">
        <v>4494</v>
      </c>
      <c r="AD126" s="115"/>
      <c r="AG126" s="115">
        <f t="shared" si="10"/>
        <v>24</v>
      </c>
      <c r="AH126" s="115">
        <v>17</v>
      </c>
      <c r="AI126" s="115">
        <v>7</v>
      </c>
      <c r="AK126" s="125">
        <v>2018</v>
      </c>
      <c r="AL126" s="125" t="s">
        <v>488</v>
      </c>
      <c r="AM126" s="125"/>
      <c r="AP126" s="125">
        <f t="shared" si="11"/>
        <v>90</v>
      </c>
      <c r="AQ126" s="125">
        <v>19</v>
      </c>
      <c r="AR126" s="125">
        <v>71</v>
      </c>
      <c r="AT126" s="115">
        <v>2019</v>
      </c>
      <c r="AU126" s="115" t="s">
        <v>4078</v>
      </c>
      <c r="AV126" s="115"/>
      <c r="AY126" s="115">
        <f t="shared" si="12"/>
        <v>33</v>
      </c>
      <c r="AZ126" s="115">
        <v>7</v>
      </c>
      <c r="BA126" s="115">
        <v>26</v>
      </c>
      <c r="BC126" s="115">
        <v>2020</v>
      </c>
      <c r="BD126" s="115" t="s">
        <v>976</v>
      </c>
      <c r="BE126" s="115"/>
      <c r="BH126" s="115">
        <f t="shared" si="13"/>
        <v>50</v>
      </c>
      <c r="BI126" s="115">
        <v>43</v>
      </c>
      <c r="BJ126" s="115">
        <v>7</v>
      </c>
    </row>
    <row r="127" spans="1:62">
      <c r="A127" s="115">
        <v>2014</v>
      </c>
      <c r="B127" s="115" t="s">
        <v>2914</v>
      </c>
      <c r="C127" s="115"/>
      <c r="F127" s="115">
        <f t="shared" si="16"/>
        <v>56</v>
      </c>
      <c r="G127" s="115">
        <v>22</v>
      </c>
      <c r="H127" s="115">
        <v>34</v>
      </c>
      <c r="J127" s="115">
        <v>2015</v>
      </c>
      <c r="K127" s="115" t="s">
        <v>4495</v>
      </c>
      <c r="L127" s="115"/>
      <c r="O127" s="115">
        <f t="shared" si="8"/>
        <v>40</v>
      </c>
      <c r="P127" s="115">
        <v>29</v>
      </c>
      <c r="Q127" s="115">
        <v>11</v>
      </c>
      <c r="S127" s="115">
        <v>2016</v>
      </c>
      <c r="T127" s="115" t="s">
        <v>4496</v>
      </c>
      <c r="U127" s="115"/>
      <c r="X127" s="115">
        <f t="shared" si="9"/>
        <v>25</v>
      </c>
      <c r="Y127" s="115">
        <v>21</v>
      </c>
      <c r="Z127" s="115">
        <v>4</v>
      </c>
      <c r="AB127" s="115">
        <v>2017</v>
      </c>
      <c r="AC127" s="115" t="s">
        <v>4164</v>
      </c>
      <c r="AD127" s="115"/>
      <c r="AG127" s="115">
        <f t="shared" si="10"/>
        <v>157</v>
      </c>
      <c r="AH127" s="115">
        <v>123</v>
      </c>
      <c r="AI127" s="115">
        <v>34</v>
      </c>
      <c r="AK127" s="125">
        <v>2018</v>
      </c>
      <c r="AL127" s="125" t="s">
        <v>1173</v>
      </c>
      <c r="AM127" s="125"/>
      <c r="AP127" s="125">
        <f t="shared" si="11"/>
        <v>359</v>
      </c>
      <c r="AQ127" s="125">
        <v>187</v>
      </c>
      <c r="AR127" s="125">
        <v>172</v>
      </c>
      <c r="AT127" s="115">
        <v>2019</v>
      </c>
      <c r="AU127" s="115" t="s">
        <v>4497</v>
      </c>
      <c r="AV127" s="115"/>
      <c r="AY127" s="115">
        <f t="shared" si="12"/>
        <v>38</v>
      </c>
      <c r="AZ127" s="115">
        <v>23</v>
      </c>
      <c r="BA127" s="115">
        <v>15</v>
      </c>
      <c r="BC127" s="115">
        <v>2020</v>
      </c>
      <c r="BD127" s="115" t="s">
        <v>4498</v>
      </c>
      <c r="BE127" s="115"/>
      <c r="BH127" s="115">
        <f t="shared" si="13"/>
        <v>24</v>
      </c>
      <c r="BI127" s="115">
        <v>22</v>
      </c>
      <c r="BJ127" s="115">
        <v>2</v>
      </c>
    </row>
    <row r="128" spans="1:62">
      <c r="A128" s="115">
        <v>2014</v>
      </c>
      <c r="B128" s="115" t="s">
        <v>4499</v>
      </c>
      <c r="C128" s="115"/>
      <c r="F128" s="115">
        <f t="shared" si="16"/>
        <v>23</v>
      </c>
      <c r="G128" s="115">
        <v>16</v>
      </c>
      <c r="H128" s="115">
        <v>7</v>
      </c>
      <c r="J128" s="115">
        <v>2015</v>
      </c>
      <c r="K128" s="115" t="s">
        <v>4267</v>
      </c>
      <c r="L128" s="115"/>
      <c r="O128" s="115">
        <f t="shared" si="8"/>
        <v>1197</v>
      </c>
      <c r="P128" s="115">
        <v>657</v>
      </c>
      <c r="Q128" s="115">
        <v>540</v>
      </c>
      <c r="S128" s="115">
        <v>2016</v>
      </c>
      <c r="T128" s="115" t="s">
        <v>1700</v>
      </c>
      <c r="U128" s="115"/>
      <c r="X128" s="115">
        <f t="shared" si="9"/>
        <v>1369</v>
      </c>
      <c r="Y128" s="115">
        <v>614</v>
      </c>
      <c r="Z128" s="115">
        <v>755</v>
      </c>
      <c r="AB128" s="115">
        <v>2017</v>
      </c>
      <c r="AC128" s="115" t="s">
        <v>4380</v>
      </c>
      <c r="AD128" s="115" t="s">
        <v>1243</v>
      </c>
      <c r="AG128" s="115">
        <f t="shared" si="10"/>
        <v>38</v>
      </c>
      <c r="AH128" s="115">
        <v>38</v>
      </c>
      <c r="AI128" s="115"/>
      <c r="AK128" s="125">
        <v>2018</v>
      </c>
      <c r="AL128" s="125" t="s">
        <v>4253</v>
      </c>
      <c r="AM128" s="125" t="s">
        <v>4500</v>
      </c>
      <c r="AP128" s="125">
        <f t="shared" si="11"/>
        <v>22</v>
      </c>
      <c r="AQ128" s="125">
        <v>22</v>
      </c>
      <c r="AR128" s="125"/>
      <c r="AT128" s="115">
        <v>2019</v>
      </c>
      <c r="AU128" s="115" t="s">
        <v>4501</v>
      </c>
      <c r="AV128" s="115"/>
      <c r="AY128" s="115">
        <f t="shared" si="12"/>
        <v>80</v>
      </c>
      <c r="AZ128" s="115">
        <v>45</v>
      </c>
      <c r="BA128" s="115">
        <v>35</v>
      </c>
      <c r="BC128" s="115">
        <v>2020</v>
      </c>
      <c r="BD128" s="115" t="s">
        <v>4502</v>
      </c>
      <c r="BE128" s="115"/>
      <c r="BH128" s="115">
        <f t="shared" si="13"/>
        <v>40</v>
      </c>
      <c r="BI128" s="115">
        <v>28</v>
      </c>
      <c r="BJ128" s="115">
        <v>12</v>
      </c>
    </row>
    <row r="129" spans="1:62">
      <c r="A129" s="115">
        <v>2014</v>
      </c>
      <c r="B129" s="115" t="s">
        <v>4503</v>
      </c>
      <c r="C129" s="115"/>
      <c r="F129" s="115">
        <f t="shared" si="16"/>
        <v>49</v>
      </c>
      <c r="G129" s="115">
        <v>37</v>
      </c>
      <c r="H129" s="115">
        <v>12</v>
      </c>
      <c r="J129" s="115">
        <v>2015</v>
      </c>
      <c r="K129" s="115" t="s">
        <v>4504</v>
      </c>
      <c r="L129" s="115"/>
      <c r="O129" s="115">
        <f t="shared" si="8"/>
        <v>61</v>
      </c>
      <c r="P129" s="115">
        <v>45</v>
      </c>
      <c r="Q129" s="115">
        <v>16</v>
      </c>
      <c r="S129" s="115">
        <v>2016</v>
      </c>
      <c r="T129" s="115" t="s">
        <v>4505</v>
      </c>
      <c r="U129" s="115"/>
      <c r="X129" s="115">
        <f t="shared" si="9"/>
        <v>186</v>
      </c>
      <c r="Y129" s="115">
        <v>96</v>
      </c>
      <c r="Z129" s="115">
        <v>90</v>
      </c>
      <c r="AB129" s="115">
        <v>2017</v>
      </c>
      <c r="AC129" s="115" t="s">
        <v>3204</v>
      </c>
      <c r="AD129" s="115"/>
      <c r="AG129" s="115">
        <f t="shared" si="10"/>
        <v>54</v>
      </c>
      <c r="AH129" s="115">
        <v>38</v>
      </c>
      <c r="AI129" s="115">
        <v>16</v>
      </c>
      <c r="AK129" s="125">
        <v>2018</v>
      </c>
      <c r="AL129" s="125" t="s">
        <v>4506</v>
      </c>
      <c r="AM129" s="125" t="s">
        <v>4369</v>
      </c>
      <c r="AP129" s="125">
        <f t="shared" si="11"/>
        <v>180</v>
      </c>
      <c r="AQ129" s="125">
        <v>180</v>
      </c>
      <c r="AR129" s="125"/>
      <c r="AT129" s="115">
        <v>2019</v>
      </c>
      <c r="AU129" s="115" t="s">
        <v>4124</v>
      </c>
      <c r="AV129" s="115"/>
      <c r="AY129" s="115">
        <f t="shared" si="12"/>
        <v>714</v>
      </c>
      <c r="AZ129" s="115">
        <v>630</v>
      </c>
      <c r="BA129" s="115">
        <v>84</v>
      </c>
      <c r="BC129" s="115">
        <v>2020</v>
      </c>
      <c r="BD129" s="115" t="s">
        <v>4507</v>
      </c>
      <c r="BE129" s="115"/>
      <c r="BH129" s="115">
        <f t="shared" si="13"/>
        <v>6</v>
      </c>
      <c r="BI129" s="115">
        <v>6</v>
      </c>
      <c r="BJ129" s="115"/>
    </row>
    <row r="130" spans="1:62">
      <c r="A130" s="115">
        <v>2014</v>
      </c>
      <c r="B130" s="115" t="s">
        <v>3954</v>
      </c>
      <c r="C130" s="115"/>
      <c r="F130" s="115">
        <f t="shared" si="16"/>
        <v>117</v>
      </c>
      <c r="G130" s="115">
        <v>70</v>
      </c>
      <c r="H130" s="115">
        <v>47</v>
      </c>
      <c r="J130" s="115">
        <v>2015</v>
      </c>
      <c r="K130" s="115" t="s">
        <v>4508</v>
      </c>
      <c r="L130" s="115"/>
      <c r="O130" s="115">
        <f t="shared" si="8"/>
        <v>171</v>
      </c>
      <c r="P130" s="115">
        <v>109</v>
      </c>
      <c r="Q130" s="115">
        <v>62</v>
      </c>
      <c r="S130" s="115">
        <v>2016</v>
      </c>
      <c r="T130" s="115" t="s">
        <v>4509</v>
      </c>
      <c r="U130" s="115"/>
      <c r="X130" s="115">
        <f t="shared" si="9"/>
        <v>15</v>
      </c>
      <c r="Y130" s="115">
        <v>7</v>
      </c>
      <c r="Z130" s="115">
        <v>8</v>
      </c>
      <c r="AB130" s="115">
        <v>2017</v>
      </c>
      <c r="AC130" s="115" t="s">
        <v>478</v>
      </c>
      <c r="AD130" s="115"/>
      <c r="AG130" s="115">
        <f t="shared" si="10"/>
        <v>221</v>
      </c>
      <c r="AH130" s="115">
        <v>157</v>
      </c>
      <c r="AI130" s="115">
        <v>64</v>
      </c>
      <c r="AK130" s="125">
        <v>2018</v>
      </c>
      <c r="AL130" s="125" t="s">
        <v>4510</v>
      </c>
      <c r="AM130" s="125"/>
      <c r="AP130" s="125">
        <f t="shared" si="11"/>
        <v>45</v>
      </c>
      <c r="AQ130" s="125">
        <v>24</v>
      </c>
      <c r="AR130" s="125">
        <v>21</v>
      </c>
      <c r="AT130" s="115">
        <v>2019</v>
      </c>
      <c r="AU130" s="115" t="s">
        <v>4511</v>
      </c>
      <c r="AV130" s="115"/>
      <c r="AY130" s="115">
        <f t="shared" si="12"/>
        <v>23</v>
      </c>
      <c r="AZ130" s="115">
        <v>15</v>
      </c>
      <c r="BA130" s="115">
        <v>8</v>
      </c>
      <c r="BC130" s="115">
        <v>2020</v>
      </c>
      <c r="BD130" s="115" t="s">
        <v>4512</v>
      </c>
      <c r="BE130" s="115"/>
      <c r="BH130" s="115">
        <f t="shared" si="13"/>
        <v>38</v>
      </c>
      <c r="BI130" s="115">
        <v>30</v>
      </c>
      <c r="BJ130" s="115">
        <v>8</v>
      </c>
    </row>
    <row r="131" spans="1:62">
      <c r="A131" s="115">
        <v>2014</v>
      </c>
      <c r="B131" s="115" t="s">
        <v>4513</v>
      </c>
      <c r="C131" s="115"/>
      <c r="F131" s="115">
        <f t="shared" si="16"/>
        <v>30</v>
      </c>
      <c r="G131" s="115">
        <v>15</v>
      </c>
      <c r="H131" s="115">
        <v>15</v>
      </c>
      <c r="I131" s="120"/>
      <c r="J131" s="115">
        <v>2015</v>
      </c>
      <c r="K131" s="115" t="s">
        <v>4514</v>
      </c>
      <c r="L131" s="115"/>
      <c r="O131" s="115">
        <f t="shared" ref="O131:O194" si="17">SUM(P131:Q131)</f>
        <v>31</v>
      </c>
      <c r="P131" s="115">
        <v>16</v>
      </c>
      <c r="Q131" s="115">
        <v>15</v>
      </c>
      <c r="R131" s="120"/>
      <c r="S131" s="115">
        <v>2016</v>
      </c>
      <c r="T131" s="115" t="s">
        <v>1173</v>
      </c>
      <c r="U131" s="115"/>
      <c r="X131" s="115">
        <f t="shared" ref="X131:X194" si="18">SUM(Y131:Z131)</f>
        <v>70</v>
      </c>
      <c r="Y131" s="115">
        <v>41</v>
      </c>
      <c r="Z131" s="115">
        <v>29</v>
      </c>
      <c r="AA131" s="120"/>
      <c r="AB131" s="115">
        <v>2017</v>
      </c>
      <c r="AC131" s="115" t="s">
        <v>230</v>
      </c>
      <c r="AD131" s="115"/>
      <c r="AG131" s="115">
        <f t="shared" ref="AG131:AG194" si="19">SUM(AH131:AI131)</f>
        <v>88</v>
      </c>
      <c r="AH131" s="115">
        <v>46</v>
      </c>
      <c r="AI131" s="115">
        <v>42</v>
      </c>
      <c r="AJ131" s="120"/>
      <c r="AK131" s="125">
        <v>2018</v>
      </c>
      <c r="AL131" s="125" t="s">
        <v>4515</v>
      </c>
      <c r="AM131" s="125"/>
      <c r="AP131" s="125">
        <f t="shared" ref="AP131:AP194" si="20">SUM(AQ131:AR131)</f>
        <v>130</v>
      </c>
      <c r="AQ131" s="125">
        <v>32</v>
      </c>
      <c r="AR131" s="125">
        <v>98</v>
      </c>
      <c r="AS131" s="120"/>
      <c r="AT131" s="116">
        <v>2019</v>
      </c>
      <c r="AU131" s="116" t="s">
        <v>4516</v>
      </c>
      <c r="AV131" s="116" t="s">
        <v>4517</v>
      </c>
      <c r="AW131" s="116" t="s">
        <v>914</v>
      </c>
      <c r="AY131" s="116">
        <f t="shared" ref="AY131:AY194" si="21">SUM(AZ131:BA131)</f>
        <v>36</v>
      </c>
      <c r="AZ131" s="116"/>
      <c r="BA131" s="116">
        <v>36</v>
      </c>
      <c r="BB131" s="120"/>
      <c r="BC131" s="115">
        <v>2020</v>
      </c>
      <c r="BD131" s="115" t="s">
        <v>4518</v>
      </c>
      <c r="BE131" s="115"/>
      <c r="BH131" s="115">
        <f t="shared" ref="BH131:BH194" si="22">SUM(BI131:BJ131)</f>
        <v>24</v>
      </c>
      <c r="BI131" s="115">
        <v>21</v>
      </c>
      <c r="BJ131" s="115">
        <v>3</v>
      </c>
    </row>
    <row r="132" spans="1:62">
      <c r="A132" s="115">
        <v>2014</v>
      </c>
      <c r="B132" s="115" t="s">
        <v>3913</v>
      </c>
      <c r="C132" s="115"/>
      <c r="F132" s="115">
        <f t="shared" si="16"/>
        <v>13102</v>
      </c>
      <c r="G132" s="115">
        <v>7561</v>
      </c>
      <c r="H132" s="115">
        <v>5541</v>
      </c>
      <c r="J132" s="115">
        <v>2015</v>
      </c>
      <c r="K132" s="115" t="s">
        <v>976</v>
      </c>
      <c r="L132" s="115"/>
      <c r="O132" s="115">
        <f t="shared" si="17"/>
        <v>102</v>
      </c>
      <c r="P132" s="115">
        <v>74</v>
      </c>
      <c r="Q132" s="115">
        <v>28</v>
      </c>
      <c r="S132" s="115">
        <v>2016</v>
      </c>
      <c r="T132" s="115" t="s">
        <v>478</v>
      </c>
      <c r="U132" s="115"/>
      <c r="X132" s="115">
        <f t="shared" si="18"/>
        <v>964</v>
      </c>
      <c r="Y132" s="115">
        <v>591</v>
      </c>
      <c r="Z132" s="115">
        <v>373</v>
      </c>
      <c r="AB132" s="115">
        <v>2017</v>
      </c>
      <c r="AC132" s="115" t="s">
        <v>4519</v>
      </c>
      <c r="AD132" s="115" t="s">
        <v>348</v>
      </c>
      <c r="AG132" s="115">
        <f t="shared" si="19"/>
        <v>32</v>
      </c>
      <c r="AH132" s="115">
        <v>32</v>
      </c>
      <c r="AI132" s="115"/>
      <c r="AK132" s="125">
        <v>2018</v>
      </c>
      <c r="AL132" s="125" t="s">
        <v>4520</v>
      </c>
      <c r="AM132" s="125"/>
      <c r="AP132" s="125">
        <f t="shared" si="20"/>
        <v>707</v>
      </c>
      <c r="AQ132" s="125">
        <v>251</v>
      </c>
      <c r="AR132" s="125">
        <v>456</v>
      </c>
      <c r="AT132" s="115">
        <v>2019</v>
      </c>
      <c r="AU132" s="115" t="s">
        <v>4072</v>
      </c>
      <c r="AV132" s="115" t="s">
        <v>348</v>
      </c>
      <c r="AY132" s="115">
        <f t="shared" si="21"/>
        <v>52</v>
      </c>
      <c r="AZ132" s="115">
        <v>52</v>
      </c>
      <c r="BA132" s="115"/>
      <c r="BC132" s="115">
        <v>2020</v>
      </c>
      <c r="BD132" s="115" t="s">
        <v>4521</v>
      </c>
      <c r="BE132" s="115"/>
      <c r="BH132" s="115">
        <f t="shared" si="22"/>
        <v>19</v>
      </c>
      <c r="BI132" s="115">
        <v>19</v>
      </c>
      <c r="BJ132" s="115"/>
    </row>
    <row r="133" spans="1:62">
      <c r="A133" s="115">
        <v>2014</v>
      </c>
      <c r="B133" s="115" t="s">
        <v>4522</v>
      </c>
      <c r="C133" s="115"/>
      <c r="F133" s="115">
        <f t="shared" si="16"/>
        <v>78</v>
      </c>
      <c r="G133" s="115">
        <v>19</v>
      </c>
      <c r="H133" s="115">
        <v>59</v>
      </c>
      <c r="J133" s="115">
        <v>2015</v>
      </c>
      <c r="K133" s="115" t="s">
        <v>3005</v>
      </c>
      <c r="L133" s="115"/>
      <c r="O133" s="115">
        <f t="shared" si="17"/>
        <v>48</v>
      </c>
      <c r="P133" s="115">
        <v>22</v>
      </c>
      <c r="Q133" s="115">
        <v>26</v>
      </c>
      <c r="S133" s="115">
        <v>2016</v>
      </c>
      <c r="T133" s="115" t="s">
        <v>4523</v>
      </c>
      <c r="U133" s="115"/>
      <c r="X133" s="115">
        <f t="shared" si="18"/>
        <v>45</v>
      </c>
      <c r="Y133" s="115">
        <v>39</v>
      </c>
      <c r="Z133" s="115">
        <v>6</v>
      </c>
      <c r="AB133" s="115">
        <v>2017</v>
      </c>
      <c r="AC133" s="115" t="s">
        <v>4524</v>
      </c>
      <c r="AD133" s="115"/>
      <c r="AG133" s="115">
        <f t="shared" si="19"/>
        <v>173</v>
      </c>
      <c r="AH133" s="115">
        <v>151</v>
      </c>
      <c r="AI133" s="115">
        <v>22</v>
      </c>
      <c r="AK133" s="125">
        <v>2018</v>
      </c>
      <c r="AL133" s="125" t="s">
        <v>4525</v>
      </c>
      <c r="AM133" s="125"/>
      <c r="AP133" s="125">
        <f t="shared" si="20"/>
        <v>162</v>
      </c>
      <c r="AQ133" s="125">
        <v>63</v>
      </c>
      <c r="AR133" s="125">
        <v>99</v>
      </c>
      <c r="AT133" s="115">
        <v>2019</v>
      </c>
      <c r="AU133" s="115" t="s">
        <v>4526</v>
      </c>
      <c r="AV133" s="115"/>
      <c r="AY133" s="115">
        <f t="shared" si="21"/>
        <v>35</v>
      </c>
      <c r="AZ133" s="115">
        <v>14</v>
      </c>
      <c r="BA133" s="115">
        <v>21</v>
      </c>
      <c r="BC133" s="115">
        <v>2020</v>
      </c>
      <c r="BD133" s="115" t="s">
        <v>3908</v>
      </c>
      <c r="BE133" s="115"/>
      <c r="BH133" s="115">
        <f t="shared" si="22"/>
        <v>55</v>
      </c>
      <c r="BI133" s="115">
        <v>8</v>
      </c>
      <c r="BJ133" s="115">
        <v>47</v>
      </c>
    </row>
    <row r="134" spans="1:62">
      <c r="A134" s="115">
        <v>2014</v>
      </c>
      <c r="B134" s="115" t="s">
        <v>1173</v>
      </c>
      <c r="C134" s="115"/>
      <c r="F134" s="115">
        <f t="shared" si="16"/>
        <v>29</v>
      </c>
      <c r="G134" s="115">
        <v>8</v>
      </c>
      <c r="H134" s="115">
        <v>21</v>
      </c>
      <c r="J134" s="115">
        <v>2015</v>
      </c>
      <c r="K134" s="115" t="s">
        <v>1173</v>
      </c>
      <c r="L134" s="115"/>
      <c r="O134" s="115">
        <f t="shared" si="17"/>
        <v>76</v>
      </c>
      <c r="P134" s="115">
        <v>24</v>
      </c>
      <c r="Q134" s="115">
        <v>52</v>
      </c>
      <c r="S134" s="115">
        <v>2016</v>
      </c>
      <c r="T134" s="115" t="s">
        <v>4527</v>
      </c>
      <c r="U134" s="115"/>
      <c r="X134" s="115">
        <f t="shared" si="18"/>
        <v>32</v>
      </c>
      <c r="Y134" s="115">
        <v>19</v>
      </c>
      <c r="Z134" s="115">
        <v>13</v>
      </c>
      <c r="AB134" s="115">
        <v>2017</v>
      </c>
      <c r="AC134" s="115" t="s">
        <v>4224</v>
      </c>
      <c r="AD134" s="115" t="s">
        <v>4528</v>
      </c>
      <c r="AG134" s="115">
        <f t="shared" si="19"/>
        <v>50</v>
      </c>
      <c r="AH134" s="115">
        <v>50</v>
      </c>
      <c r="AI134" s="115"/>
      <c r="AK134" s="125">
        <v>2018</v>
      </c>
      <c r="AL134" s="125" t="s">
        <v>4117</v>
      </c>
      <c r="AM134" s="125"/>
      <c r="AP134" s="125">
        <f t="shared" si="20"/>
        <v>94</v>
      </c>
      <c r="AQ134" s="125">
        <v>57</v>
      </c>
      <c r="AR134" s="125">
        <v>37</v>
      </c>
      <c r="AT134" s="115">
        <v>2019</v>
      </c>
      <c r="AU134" s="115" t="s">
        <v>4529</v>
      </c>
      <c r="AV134" s="115"/>
      <c r="AY134" s="115">
        <f t="shared" si="21"/>
        <v>67</v>
      </c>
      <c r="AZ134" s="115">
        <v>47</v>
      </c>
      <c r="BA134" s="115">
        <v>20</v>
      </c>
      <c r="BC134" s="115">
        <v>2020</v>
      </c>
      <c r="BD134" s="115" t="s">
        <v>488</v>
      </c>
      <c r="BE134" s="115"/>
      <c r="BH134" s="115">
        <f t="shared" si="22"/>
        <v>26</v>
      </c>
      <c r="BI134" s="115">
        <v>22</v>
      </c>
      <c r="BJ134" s="115">
        <v>4</v>
      </c>
    </row>
    <row r="135" spans="1:62">
      <c r="A135" s="115">
        <v>2014</v>
      </c>
      <c r="B135" s="115" t="s">
        <v>4530</v>
      </c>
      <c r="C135" s="115"/>
      <c r="F135" s="115">
        <f t="shared" si="16"/>
        <v>261</v>
      </c>
      <c r="G135" s="115">
        <v>230</v>
      </c>
      <c r="H135" s="115">
        <v>31</v>
      </c>
      <c r="J135" s="115">
        <v>2015</v>
      </c>
      <c r="K135" s="115" t="s">
        <v>4531</v>
      </c>
      <c r="L135" s="115"/>
      <c r="O135" s="115">
        <f t="shared" si="17"/>
        <v>31</v>
      </c>
      <c r="P135" s="115">
        <v>17</v>
      </c>
      <c r="Q135" s="115">
        <v>14</v>
      </c>
      <c r="S135" s="115">
        <v>2016</v>
      </c>
      <c r="T135" s="115" t="s">
        <v>4532</v>
      </c>
      <c r="U135" s="115"/>
      <c r="X135" s="115">
        <f t="shared" si="18"/>
        <v>1205</v>
      </c>
      <c r="Y135" s="115">
        <v>697</v>
      </c>
      <c r="Z135" s="115">
        <v>508</v>
      </c>
      <c r="AB135" s="115">
        <v>2017</v>
      </c>
      <c r="AC135" s="115" t="s">
        <v>1173</v>
      </c>
      <c r="AD135" s="115"/>
      <c r="AG135" s="115">
        <f t="shared" si="19"/>
        <v>112</v>
      </c>
      <c r="AH135" s="115">
        <v>44</v>
      </c>
      <c r="AI135" s="115">
        <v>68</v>
      </c>
      <c r="AK135" s="125">
        <v>2018</v>
      </c>
      <c r="AL135" s="125" t="s">
        <v>3947</v>
      </c>
      <c r="AM135" s="125"/>
      <c r="AP135" s="125">
        <f t="shared" si="20"/>
        <v>105</v>
      </c>
      <c r="AQ135" s="125">
        <v>66</v>
      </c>
      <c r="AR135" s="125">
        <v>39</v>
      </c>
      <c r="AT135" s="115">
        <v>2019</v>
      </c>
      <c r="AU135" s="115" t="s">
        <v>4167</v>
      </c>
      <c r="AV135" s="115" t="s">
        <v>348</v>
      </c>
      <c r="AY135" s="115">
        <f t="shared" si="21"/>
        <v>60</v>
      </c>
      <c r="AZ135" s="115">
        <v>60</v>
      </c>
      <c r="BA135" s="115"/>
      <c r="BC135" s="115">
        <v>2020</v>
      </c>
      <c r="BD135" s="115" t="s">
        <v>437</v>
      </c>
      <c r="BE135" s="115"/>
      <c r="BH135" s="115">
        <f t="shared" si="22"/>
        <v>210</v>
      </c>
      <c r="BI135" s="115">
        <v>118</v>
      </c>
      <c r="BJ135" s="115">
        <v>92</v>
      </c>
    </row>
    <row r="136" spans="1:62">
      <c r="A136" s="115">
        <v>2014</v>
      </c>
      <c r="B136" s="115" t="s">
        <v>4533</v>
      </c>
      <c r="C136" s="115"/>
      <c r="F136" s="115">
        <f t="shared" si="16"/>
        <v>49</v>
      </c>
      <c r="G136" s="115">
        <v>23</v>
      </c>
      <c r="H136" s="115">
        <v>26</v>
      </c>
      <c r="J136" s="115">
        <v>2015</v>
      </c>
      <c r="K136" s="115" t="s">
        <v>4073</v>
      </c>
      <c r="L136" s="115"/>
      <c r="O136" s="115">
        <f t="shared" si="17"/>
        <v>47</v>
      </c>
      <c r="P136" s="115">
        <v>29</v>
      </c>
      <c r="Q136" s="115">
        <v>18</v>
      </c>
      <c r="S136" s="115">
        <v>2016</v>
      </c>
      <c r="T136" s="115" t="s">
        <v>4534</v>
      </c>
      <c r="U136" s="115"/>
      <c r="X136" s="115">
        <f t="shared" si="18"/>
        <v>43</v>
      </c>
      <c r="Y136" s="115">
        <v>17</v>
      </c>
      <c r="Z136" s="115">
        <v>26</v>
      </c>
      <c r="AB136" s="115">
        <v>2017</v>
      </c>
      <c r="AC136" s="115" t="s">
        <v>976</v>
      </c>
      <c r="AD136" s="115"/>
      <c r="AG136" s="115">
        <f t="shared" si="19"/>
        <v>693</v>
      </c>
      <c r="AH136" s="115">
        <v>311</v>
      </c>
      <c r="AI136" s="115">
        <v>382</v>
      </c>
      <c r="AK136" s="125">
        <v>2018</v>
      </c>
      <c r="AL136" s="125" t="s">
        <v>4535</v>
      </c>
      <c r="AM136" s="125"/>
      <c r="AP136" s="125">
        <f t="shared" si="20"/>
        <v>106</v>
      </c>
      <c r="AQ136" s="125">
        <v>59</v>
      </c>
      <c r="AR136" s="125">
        <v>47</v>
      </c>
      <c r="AT136" s="115">
        <v>2019</v>
      </c>
      <c r="AU136" s="115" t="s">
        <v>4536</v>
      </c>
      <c r="AV136" s="115"/>
      <c r="AY136" s="115">
        <f t="shared" si="21"/>
        <v>80</v>
      </c>
      <c r="AZ136" s="115">
        <v>29</v>
      </c>
      <c r="BA136" s="115">
        <v>51</v>
      </c>
      <c r="BC136" s="115">
        <v>2020</v>
      </c>
      <c r="BD136" s="115" t="s">
        <v>624</v>
      </c>
      <c r="BE136" s="115"/>
      <c r="BH136" s="115">
        <f t="shared" si="22"/>
        <v>80</v>
      </c>
      <c r="BI136" s="115">
        <v>56</v>
      </c>
      <c r="BJ136" s="115">
        <v>24</v>
      </c>
    </row>
    <row r="137" spans="1:62">
      <c r="A137" s="115">
        <v>2014</v>
      </c>
      <c r="B137" s="115" t="s">
        <v>1927</v>
      </c>
      <c r="C137" s="115"/>
      <c r="F137" s="115">
        <f t="shared" si="16"/>
        <v>340</v>
      </c>
      <c r="G137" s="115">
        <v>157</v>
      </c>
      <c r="H137" s="115">
        <v>183</v>
      </c>
      <c r="J137" s="115">
        <v>2015</v>
      </c>
      <c r="K137" s="115" t="s">
        <v>4537</v>
      </c>
      <c r="L137" s="115"/>
      <c r="O137" s="115">
        <f t="shared" si="17"/>
        <v>141</v>
      </c>
      <c r="P137" s="115">
        <v>110</v>
      </c>
      <c r="Q137" s="115">
        <v>31</v>
      </c>
      <c r="S137" s="115">
        <v>2016</v>
      </c>
      <c r="T137" s="115" t="s">
        <v>4538</v>
      </c>
      <c r="U137" s="115" t="s">
        <v>4539</v>
      </c>
      <c r="X137" s="115">
        <f>SUM(Y122:Z122)</f>
        <v>53</v>
      </c>
      <c r="Y137" s="115">
        <v>287</v>
      </c>
      <c r="Z137" s="115"/>
      <c r="AB137" s="115">
        <v>2017</v>
      </c>
      <c r="AC137" s="115" t="s">
        <v>4540</v>
      </c>
      <c r="AD137" s="115" t="s">
        <v>3951</v>
      </c>
      <c r="AG137" s="115">
        <f t="shared" si="19"/>
        <v>51</v>
      </c>
      <c r="AH137" s="115">
        <v>51</v>
      </c>
      <c r="AI137" s="115"/>
      <c r="AK137" s="125">
        <v>2018</v>
      </c>
      <c r="AL137" s="125" t="s">
        <v>4541</v>
      </c>
      <c r="AM137" s="125"/>
      <c r="AP137" s="125">
        <f t="shared" si="20"/>
        <v>182719</v>
      </c>
      <c r="AQ137" s="125">
        <v>110774</v>
      </c>
      <c r="AR137" s="125">
        <v>71945</v>
      </c>
      <c r="AT137" s="115">
        <v>2019</v>
      </c>
      <c r="AU137" s="115" t="s">
        <v>4542</v>
      </c>
      <c r="AV137" s="115"/>
      <c r="AY137" s="115">
        <f t="shared" si="21"/>
        <v>151</v>
      </c>
      <c r="AZ137" s="115">
        <v>83</v>
      </c>
      <c r="BA137" s="115">
        <v>68</v>
      </c>
      <c r="BC137" s="115">
        <v>2020</v>
      </c>
      <c r="BD137" s="115" t="s">
        <v>4353</v>
      </c>
      <c r="BE137" s="115"/>
      <c r="BH137" s="115">
        <f t="shared" si="22"/>
        <v>60</v>
      </c>
      <c r="BI137" s="115">
        <v>30</v>
      </c>
      <c r="BJ137" s="115">
        <v>30</v>
      </c>
    </row>
    <row r="138" spans="1:62">
      <c r="A138" s="115">
        <v>2014</v>
      </c>
      <c r="B138" s="115" t="s">
        <v>4543</v>
      </c>
      <c r="C138" s="115"/>
      <c r="F138" s="115">
        <f t="shared" si="16"/>
        <v>85</v>
      </c>
      <c r="G138" s="115">
        <v>51</v>
      </c>
      <c r="H138" s="115">
        <v>34</v>
      </c>
      <c r="J138" s="116">
        <v>2015</v>
      </c>
      <c r="K138" s="116" t="s">
        <v>2901</v>
      </c>
      <c r="L138" s="116" t="s">
        <v>4544</v>
      </c>
      <c r="M138" s="116" t="s">
        <v>914</v>
      </c>
      <c r="O138" s="116">
        <f t="shared" si="17"/>
        <v>125</v>
      </c>
      <c r="P138" s="116"/>
      <c r="Q138" s="116">
        <v>125</v>
      </c>
      <c r="S138" s="115">
        <v>2016</v>
      </c>
      <c r="T138" s="115" t="s">
        <v>1878</v>
      </c>
      <c r="U138" s="115" t="s">
        <v>1211</v>
      </c>
      <c r="X138" s="115">
        <f>SUM(Y123:Z123)</f>
        <v>291</v>
      </c>
      <c r="Y138" s="115">
        <v>8</v>
      </c>
      <c r="Z138" s="115"/>
      <c r="AB138" s="115">
        <v>2017</v>
      </c>
      <c r="AC138" s="115" t="s">
        <v>1394</v>
      </c>
      <c r="AD138" s="115"/>
      <c r="AG138" s="115">
        <f t="shared" si="19"/>
        <v>98</v>
      </c>
      <c r="AH138" s="115">
        <v>49</v>
      </c>
      <c r="AI138" s="115">
        <v>49</v>
      </c>
      <c r="AK138" s="125">
        <v>2018</v>
      </c>
      <c r="AL138" s="125" t="s">
        <v>4545</v>
      </c>
      <c r="AM138" s="125"/>
      <c r="AP138" s="125">
        <f t="shared" si="20"/>
        <v>193757</v>
      </c>
      <c r="AQ138" s="125">
        <v>116434</v>
      </c>
      <c r="AR138" s="125">
        <v>77323</v>
      </c>
      <c r="AT138" s="115">
        <v>2019</v>
      </c>
      <c r="AU138" s="115" t="s">
        <v>4546</v>
      </c>
      <c r="AV138" s="115"/>
      <c r="AY138" s="115">
        <f t="shared" si="21"/>
        <v>1094</v>
      </c>
      <c r="AZ138" s="115">
        <v>373</v>
      </c>
      <c r="BA138" s="115">
        <v>721</v>
      </c>
      <c r="BC138" s="115">
        <v>2020</v>
      </c>
      <c r="BD138" s="115" t="s">
        <v>4547</v>
      </c>
      <c r="BE138" s="115"/>
      <c r="BH138" s="115">
        <f t="shared" si="22"/>
        <v>64</v>
      </c>
      <c r="BI138" s="115">
        <v>42</v>
      </c>
      <c r="BJ138" s="115">
        <v>22</v>
      </c>
    </row>
    <row r="139" spans="1:62">
      <c r="A139" s="115">
        <v>2014</v>
      </c>
      <c r="B139" s="115" t="s">
        <v>2362</v>
      </c>
      <c r="C139" s="115" t="s">
        <v>348</v>
      </c>
      <c r="F139" s="115">
        <f t="shared" si="16"/>
        <v>101</v>
      </c>
      <c r="G139" s="115">
        <v>101</v>
      </c>
      <c r="H139" s="115"/>
      <c r="J139" s="115">
        <v>2015</v>
      </c>
      <c r="K139" s="115" t="s">
        <v>4548</v>
      </c>
      <c r="L139" s="115"/>
      <c r="O139" s="115">
        <f t="shared" si="17"/>
        <v>20</v>
      </c>
      <c r="P139" s="115">
        <v>12</v>
      </c>
      <c r="Q139" s="115">
        <v>8</v>
      </c>
      <c r="S139" s="115">
        <v>2016</v>
      </c>
      <c r="T139" s="115" t="s">
        <v>4549</v>
      </c>
      <c r="U139" s="115"/>
      <c r="X139" s="115">
        <f>SUM(Y124:Z124)</f>
        <v>34</v>
      </c>
      <c r="Y139" s="115">
        <v>38</v>
      </c>
      <c r="Z139" s="115">
        <v>82</v>
      </c>
      <c r="AB139" s="116">
        <v>2017</v>
      </c>
      <c r="AC139" s="116" t="s">
        <v>3918</v>
      </c>
      <c r="AD139" s="116" t="s">
        <v>4550</v>
      </c>
      <c r="AE139" s="116" t="s">
        <v>914</v>
      </c>
      <c r="AG139" s="116">
        <f t="shared" si="19"/>
        <v>93</v>
      </c>
      <c r="AH139" s="116">
        <v>93</v>
      </c>
      <c r="AI139" s="116"/>
      <c r="AK139" s="125">
        <v>2018</v>
      </c>
      <c r="AL139" s="125" t="s">
        <v>3522</v>
      </c>
      <c r="AM139" s="125"/>
      <c r="AP139" s="125">
        <f t="shared" si="20"/>
        <v>40</v>
      </c>
      <c r="AQ139" s="125">
        <v>21</v>
      </c>
      <c r="AR139" s="125">
        <v>19</v>
      </c>
      <c r="AT139" s="115">
        <v>2019</v>
      </c>
      <c r="AU139" s="115" t="s">
        <v>4019</v>
      </c>
      <c r="AV139" s="115"/>
      <c r="AY139" s="115">
        <f t="shared" si="21"/>
        <v>23</v>
      </c>
      <c r="AZ139" s="115">
        <v>12</v>
      </c>
      <c r="BA139" s="115">
        <v>11</v>
      </c>
      <c r="BC139" s="115">
        <v>2020</v>
      </c>
      <c r="BD139" s="115" t="s">
        <v>4551</v>
      </c>
      <c r="BE139" s="115"/>
      <c r="BH139" s="115">
        <f t="shared" si="22"/>
        <v>81</v>
      </c>
      <c r="BI139" s="115">
        <v>78</v>
      </c>
      <c r="BJ139" s="115">
        <v>3</v>
      </c>
    </row>
    <row r="140" spans="1:62">
      <c r="A140" s="115">
        <v>2014</v>
      </c>
      <c r="B140" s="115" t="s">
        <v>1173</v>
      </c>
      <c r="C140" s="115" t="s">
        <v>78</v>
      </c>
      <c r="F140" s="115">
        <f t="shared" si="16"/>
        <v>37</v>
      </c>
      <c r="G140" s="115">
        <v>37</v>
      </c>
      <c r="H140" s="115"/>
      <c r="J140" s="115">
        <v>2015</v>
      </c>
      <c r="K140" s="115" t="s">
        <v>4552</v>
      </c>
      <c r="L140" s="115"/>
      <c r="O140" s="115">
        <f t="shared" si="17"/>
        <v>25</v>
      </c>
      <c r="P140" s="115">
        <v>24</v>
      </c>
      <c r="Q140" s="115">
        <v>1</v>
      </c>
      <c r="S140" s="115">
        <v>2016</v>
      </c>
      <c r="T140" s="115" t="s">
        <v>4215</v>
      </c>
      <c r="U140" s="115" t="s">
        <v>348</v>
      </c>
      <c r="X140" s="115">
        <f>SUM(Y125:Z125)</f>
        <v>28</v>
      </c>
      <c r="Y140" s="115">
        <v>1327</v>
      </c>
      <c r="Z140" s="115"/>
      <c r="AB140" s="115">
        <v>2017</v>
      </c>
      <c r="AC140" s="115" t="s">
        <v>4073</v>
      </c>
      <c r="AD140" s="115"/>
      <c r="AG140" s="115">
        <f t="shared" si="19"/>
        <v>169</v>
      </c>
      <c r="AH140" s="115">
        <v>158</v>
      </c>
      <c r="AI140" s="115">
        <v>11</v>
      </c>
      <c r="AK140" s="125">
        <v>2018</v>
      </c>
      <c r="AL140" s="125" t="s">
        <v>2108</v>
      </c>
      <c r="AM140" s="125"/>
      <c r="AP140" s="125">
        <f t="shared" si="20"/>
        <v>200</v>
      </c>
      <c r="AQ140" s="125">
        <v>100</v>
      </c>
      <c r="AR140" s="125">
        <v>100</v>
      </c>
      <c r="AT140" s="115">
        <v>2019</v>
      </c>
      <c r="AU140" s="115" t="s">
        <v>3895</v>
      </c>
      <c r="AV140" s="115"/>
      <c r="AY140" s="115">
        <f t="shared" si="21"/>
        <v>1205</v>
      </c>
      <c r="AZ140" s="115">
        <v>699</v>
      </c>
      <c r="BA140" s="115">
        <v>506</v>
      </c>
      <c r="BC140" s="115">
        <v>2020</v>
      </c>
      <c r="BD140" s="115" t="s">
        <v>2011</v>
      </c>
      <c r="BE140" s="115"/>
      <c r="BH140" s="115">
        <f t="shared" si="22"/>
        <v>22</v>
      </c>
      <c r="BI140" s="115">
        <v>11</v>
      </c>
      <c r="BJ140" s="115">
        <v>11</v>
      </c>
    </row>
    <row r="141" spans="1:62">
      <c r="A141" s="115">
        <v>2014</v>
      </c>
      <c r="B141" s="115" t="s">
        <v>4553</v>
      </c>
      <c r="C141" s="115"/>
      <c r="F141" s="115">
        <f t="shared" si="16"/>
        <v>52</v>
      </c>
      <c r="G141" s="115">
        <v>51</v>
      </c>
      <c r="H141" s="115">
        <v>1</v>
      </c>
      <c r="J141" s="115">
        <v>2015</v>
      </c>
      <c r="K141" s="115" t="s">
        <v>1964</v>
      </c>
      <c r="L141" s="115"/>
      <c r="O141" s="115">
        <f t="shared" si="17"/>
        <v>2063</v>
      </c>
      <c r="P141" s="115">
        <v>1584</v>
      </c>
      <c r="Q141" s="115">
        <v>479</v>
      </c>
      <c r="S141" s="115">
        <v>2016</v>
      </c>
      <c r="T141" s="115" t="s">
        <v>4554</v>
      </c>
      <c r="U141" s="115"/>
      <c r="X141" s="115">
        <f>SUM(Y126:Z126)</f>
        <v>11</v>
      </c>
      <c r="Y141" s="115">
        <v>54</v>
      </c>
      <c r="Z141" s="115">
        <v>169</v>
      </c>
      <c r="AB141" s="115">
        <v>2017</v>
      </c>
      <c r="AC141" s="115" t="s">
        <v>4555</v>
      </c>
      <c r="AD141" s="115"/>
      <c r="AG141" s="115">
        <f t="shared" si="19"/>
        <v>13</v>
      </c>
      <c r="AH141" s="115">
        <v>11</v>
      </c>
      <c r="AI141" s="115">
        <v>2</v>
      </c>
      <c r="AK141" s="125">
        <v>2018</v>
      </c>
      <c r="AL141" s="125" t="s">
        <v>4556</v>
      </c>
      <c r="AM141" s="125" t="s">
        <v>4557</v>
      </c>
      <c r="AP141" s="125">
        <f t="shared" si="20"/>
        <v>592</v>
      </c>
      <c r="AQ141" s="125">
        <v>592</v>
      </c>
      <c r="AR141" s="125"/>
      <c r="AT141" s="115">
        <v>2019</v>
      </c>
      <c r="AU141" s="115" t="s">
        <v>923</v>
      </c>
      <c r="AV141" s="115"/>
      <c r="AY141" s="115">
        <f t="shared" si="21"/>
        <v>17</v>
      </c>
      <c r="AZ141" s="115">
        <v>7</v>
      </c>
      <c r="BA141" s="115">
        <v>10</v>
      </c>
      <c r="BC141" s="115">
        <v>2020</v>
      </c>
      <c r="BD141" s="115" t="s">
        <v>2636</v>
      </c>
      <c r="BE141" s="115"/>
      <c r="BH141" s="115">
        <f t="shared" si="22"/>
        <v>145</v>
      </c>
      <c r="BI141" s="115">
        <v>135</v>
      </c>
      <c r="BJ141" s="115">
        <v>10</v>
      </c>
    </row>
    <row r="142" spans="1:62">
      <c r="A142" s="115">
        <v>2014</v>
      </c>
      <c r="B142" s="115" t="s">
        <v>4558</v>
      </c>
      <c r="C142" s="115"/>
      <c r="F142" s="115">
        <f t="shared" si="16"/>
        <v>2433</v>
      </c>
      <c r="G142" s="115">
        <v>2431</v>
      </c>
      <c r="H142" s="115">
        <v>2</v>
      </c>
      <c r="J142" s="115">
        <v>2015</v>
      </c>
      <c r="K142" s="115" t="s">
        <v>4559</v>
      </c>
      <c r="L142" s="115" t="s">
        <v>4560</v>
      </c>
      <c r="O142" s="115">
        <f t="shared" si="17"/>
        <v>19</v>
      </c>
      <c r="P142" s="115"/>
      <c r="Q142" s="115">
        <v>19</v>
      </c>
      <c r="S142" s="115">
        <v>2016</v>
      </c>
      <c r="T142" s="115" t="s">
        <v>1605</v>
      </c>
      <c r="U142" s="115"/>
      <c r="X142" s="115">
        <f t="shared" si="18"/>
        <v>24</v>
      </c>
      <c r="Y142" s="115">
        <v>13</v>
      </c>
      <c r="Z142" s="115">
        <v>11</v>
      </c>
      <c r="AB142" s="115">
        <v>2017</v>
      </c>
      <c r="AC142" s="115" t="s">
        <v>4561</v>
      </c>
      <c r="AD142" s="115"/>
      <c r="AG142" s="115">
        <f t="shared" si="19"/>
        <v>66</v>
      </c>
      <c r="AH142" s="115">
        <v>27</v>
      </c>
      <c r="AI142" s="115">
        <v>39</v>
      </c>
      <c r="AK142" s="125">
        <v>2018</v>
      </c>
      <c r="AL142" s="125" t="s">
        <v>1173</v>
      </c>
      <c r="AM142" s="125"/>
      <c r="AP142" s="125">
        <f t="shared" si="20"/>
        <v>209</v>
      </c>
      <c r="AQ142" s="125">
        <v>96</v>
      </c>
      <c r="AR142" s="125">
        <v>113</v>
      </c>
      <c r="AT142" s="115">
        <v>2019</v>
      </c>
      <c r="AU142" s="115" t="s">
        <v>4562</v>
      </c>
      <c r="AV142" s="115"/>
      <c r="AY142" s="115">
        <f t="shared" si="21"/>
        <v>433</v>
      </c>
      <c r="AZ142" s="115">
        <v>210</v>
      </c>
      <c r="BA142" s="115">
        <v>223</v>
      </c>
      <c r="BC142" s="115">
        <v>2020</v>
      </c>
      <c r="BD142" s="115" t="s">
        <v>4563</v>
      </c>
      <c r="BE142" s="115"/>
      <c r="BH142" s="115">
        <f t="shared" si="22"/>
        <v>35</v>
      </c>
      <c r="BI142" s="115">
        <v>22</v>
      </c>
      <c r="BJ142" s="115">
        <v>13</v>
      </c>
    </row>
    <row r="143" spans="1:62">
      <c r="A143" s="115">
        <v>2014</v>
      </c>
      <c r="B143" s="115" t="s">
        <v>4564</v>
      </c>
      <c r="C143" s="115"/>
      <c r="F143" s="115">
        <f t="shared" si="16"/>
        <v>139</v>
      </c>
      <c r="G143" s="115">
        <v>101</v>
      </c>
      <c r="H143" s="115">
        <v>38</v>
      </c>
      <c r="I143" s="120"/>
      <c r="J143" s="115">
        <v>2015</v>
      </c>
      <c r="K143" s="115" t="s">
        <v>2992</v>
      </c>
      <c r="L143" s="115"/>
      <c r="O143" s="115">
        <f t="shared" si="17"/>
        <v>74</v>
      </c>
      <c r="P143" s="115">
        <v>17</v>
      </c>
      <c r="Q143" s="115">
        <v>57</v>
      </c>
      <c r="R143" s="120"/>
      <c r="S143" s="115">
        <v>2016</v>
      </c>
      <c r="T143" s="115" t="s">
        <v>4565</v>
      </c>
      <c r="U143" s="115"/>
      <c r="X143" s="115">
        <f t="shared" si="18"/>
        <v>48</v>
      </c>
      <c r="Y143" s="115">
        <v>3</v>
      </c>
      <c r="Z143" s="115">
        <v>45</v>
      </c>
      <c r="AA143" s="120"/>
      <c r="AB143" s="115">
        <v>2017</v>
      </c>
      <c r="AC143" s="115" t="s">
        <v>1173</v>
      </c>
      <c r="AD143" s="115"/>
      <c r="AG143" s="115">
        <f t="shared" si="19"/>
        <v>153</v>
      </c>
      <c r="AH143" s="115">
        <v>62</v>
      </c>
      <c r="AI143" s="115">
        <v>91</v>
      </c>
      <c r="AJ143" s="120"/>
      <c r="AK143" s="125">
        <v>2018</v>
      </c>
      <c r="AL143" s="125" t="s">
        <v>2513</v>
      </c>
      <c r="AM143" s="125"/>
      <c r="AP143" s="125">
        <f t="shared" si="20"/>
        <v>223</v>
      </c>
      <c r="AQ143" s="125">
        <v>205</v>
      </c>
      <c r="AR143" s="125">
        <v>18</v>
      </c>
      <c r="AS143" s="120"/>
      <c r="AT143" s="116">
        <v>2019</v>
      </c>
      <c r="AU143" s="116" t="s">
        <v>4566</v>
      </c>
      <c r="AV143" s="116" t="s">
        <v>4567</v>
      </c>
      <c r="AW143" s="116" t="s">
        <v>914</v>
      </c>
      <c r="AY143" s="116">
        <f t="shared" si="21"/>
        <v>256</v>
      </c>
      <c r="AZ143" s="116"/>
      <c r="BA143" s="116">
        <v>256</v>
      </c>
      <c r="BB143" s="120"/>
      <c r="BC143" s="115">
        <v>2020</v>
      </c>
      <c r="BD143" s="115" t="s">
        <v>4568</v>
      </c>
      <c r="BE143" s="115"/>
      <c r="BH143" s="115">
        <f t="shared" si="22"/>
        <v>13</v>
      </c>
      <c r="BI143" s="115">
        <v>6</v>
      </c>
      <c r="BJ143" s="115">
        <v>7</v>
      </c>
    </row>
    <row r="144" spans="1:62">
      <c r="A144" s="115">
        <v>2014</v>
      </c>
      <c r="B144" s="115" t="s">
        <v>2046</v>
      </c>
      <c r="C144" s="115"/>
      <c r="F144" s="115">
        <f t="shared" si="16"/>
        <v>8963</v>
      </c>
      <c r="G144" s="115">
        <v>6744</v>
      </c>
      <c r="H144" s="115">
        <v>2219</v>
      </c>
      <c r="J144" s="115">
        <v>2015</v>
      </c>
      <c r="K144" s="115" t="s">
        <v>4053</v>
      </c>
      <c r="L144" s="115"/>
      <c r="O144" s="115">
        <f t="shared" si="17"/>
        <v>1937</v>
      </c>
      <c r="P144" s="115">
        <v>1544</v>
      </c>
      <c r="Q144" s="115">
        <v>393</v>
      </c>
      <c r="S144" s="115">
        <v>2016</v>
      </c>
      <c r="T144" s="115" t="s">
        <v>357</v>
      </c>
      <c r="U144" s="115"/>
      <c r="X144" s="115">
        <f t="shared" si="18"/>
        <v>1141</v>
      </c>
      <c r="Y144" s="115">
        <v>584</v>
      </c>
      <c r="Z144" s="115">
        <v>557</v>
      </c>
      <c r="AB144" s="115">
        <v>2017</v>
      </c>
      <c r="AC144" s="115" t="s">
        <v>4569</v>
      </c>
      <c r="AD144" s="115" t="s">
        <v>4570</v>
      </c>
      <c r="AG144" s="115">
        <f t="shared" si="19"/>
        <v>60</v>
      </c>
      <c r="AH144" s="115">
        <v>60</v>
      </c>
      <c r="AI144" s="115"/>
      <c r="AK144" s="125">
        <v>2018</v>
      </c>
      <c r="AL144" s="125" t="s">
        <v>2847</v>
      </c>
      <c r="AM144" s="125"/>
      <c r="AP144" s="125">
        <f t="shared" si="20"/>
        <v>55</v>
      </c>
      <c r="AQ144" s="125">
        <v>36</v>
      </c>
      <c r="AR144" s="125">
        <v>19</v>
      </c>
      <c r="AT144" s="115">
        <v>2019</v>
      </c>
      <c r="AU144" s="115" t="s">
        <v>4571</v>
      </c>
      <c r="AV144" s="115"/>
      <c r="AY144" s="115">
        <f t="shared" si="21"/>
        <v>15</v>
      </c>
      <c r="AZ144" s="115">
        <v>10</v>
      </c>
      <c r="BA144" s="115">
        <v>5</v>
      </c>
      <c r="BC144" s="115">
        <v>2020</v>
      </c>
      <c r="BD144" s="115" t="s">
        <v>4572</v>
      </c>
      <c r="BE144" s="115"/>
      <c r="BH144" s="115">
        <f t="shared" si="22"/>
        <v>59</v>
      </c>
      <c r="BI144" s="115">
        <v>21</v>
      </c>
      <c r="BJ144" s="115">
        <v>38</v>
      </c>
    </row>
    <row r="145" spans="1:62">
      <c r="A145" s="115">
        <v>2014</v>
      </c>
      <c r="B145" s="115" t="s">
        <v>4078</v>
      </c>
      <c r="C145" s="115"/>
      <c r="F145" s="115">
        <f t="shared" si="16"/>
        <v>44</v>
      </c>
      <c r="G145" s="115">
        <v>33</v>
      </c>
      <c r="H145" s="115">
        <v>11</v>
      </c>
      <c r="J145" s="115">
        <v>2015</v>
      </c>
      <c r="K145" s="115" t="s">
        <v>2771</v>
      </c>
      <c r="L145" s="115"/>
      <c r="O145" s="115">
        <f t="shared" si="17"/>
        <v>498678</v>
      </c>
      <c r="P145" s="115">
        <v>253401</v>
      </c>
      <c r="Q145" s="115">
        <v>245277</v>
      </c>
      <c r="S145" s="115">
        <v>2016</v>
      </c>
      <c r="T145" s="115" t="s">
        <v>2871</v>
      </c>
      <c r="U145" s="115"/>
      <c r="X145" s="115">
        <f t="shared" si="18"/>
        <v>32</v>
      </c>
      <c r="Y145" s="115">
        <v>19</v>
      </c>
      <c r="Z145" s="115">
        <v>13</v>
      </c>
      <c r="AB145" s="115">
        <v>2017</v>
      </c>
      <c r="AC145" s="115" t="s">
        <v>4573</v>
      </c>
      <c r="AD145" s="115"/>
      <c r="AG145" s="115">
        <f t="shared" si="19"/>
        <v>548</v>
      </c>
      <c r="AH145" s="115">
        <v>385</v>
      </c>
      <c r="AI145" s="115">
        <v>163</v>
      </c>
      <c r="AK145" s="125">
        <v>2018</v>
      </c>
      <c r="AL145" s="125" t="s">
        <v>4487</v>
      </c>
      <c r="AM145" s="125" t="s">
        <v>348</v>
      </c>
      <c r="AP145" s="125">
        <f t="shared" si="20"/>
        <v>20</v>
      </c>
      <c r="AQ145" s="125">
        <v>20</v>
      </c>
      <c r="AR145" s="125"/>
      <c r="AT145" s="115">
        <v>2019</v>
      </c>
      <c r="AU145" s="115" t="s">
        <v>4574</v>
      </c>
      <c r="AV145" s="115"/>
      <c r="AY145" s="115">
        <f t="shared" si="21"/>
        <v>41</v>
      </c>
      <c r="AZ145" s="115">
        <v>25</v>
      </c>
      <c r="BA145" s="115">
        <v>16</v>
      </c>
      <c r="BC145" s="115">
        <v>2020</v>
      </c>
      <c r="BD145" s="115" t="s">
        <v>4135</v>
      </c>
      <c r="BE145" s="115"/>
      <c r="BH145" s="115">
        <f t="shared" si="22"/>
        <v>64</v>
      </c>
      <c r="BI145" s="115">
        <v>34</v>
      </c>
      <c r="BJ145" s="115">
        <v>30</v>
      </c>
    </row>
    <row r="146" spans="1:62">
      <c r="A146" s="115">
        <v>2014</v>
      </c>
      <c r="B146" s="115" t="s">
        <v>4575</v>
      </c>
      <c r="C146" s="115"/>
      <c r="F146" s="115">
        <f t="shared" si="16"/>
        <v>14</v>
      </c>
      <c r="G146" s="115">
        <v>7</v>
      </c>
      <c r="H146" s="115">
        <v>7</v>
      </c>
      <c r="J146" s="115">
        <v>2015</v>
      </c>
      <c r="K146" s="115" t="s">
        <v>4576</v>
      </c>
      <c r="L146" s="115"/>
      <c r="O146" s="115">
        <f t="shared" si="17"/>
        <v>580</v>
      </c>
      <c r="P146" s="115">
        <v>242</v>
      </c>
      <c r="Q146" s="115">
        <v>338</v>
      </c>
      <c r="S146" s="115">
        <v>2016</v>
      </c>
      <c r="T146" s="115" t="s">
        <v>3956</v>
      </c>
      <c r="U146" s="115"/>
      <c r="X146" s="115">
        <f t="shared" si="18"/>
        <v>75</v>
      </c>
      <c r="Y146" s="115">
        <v>53</v>
      </c>
      <c r="Z146" s="115">
        <v>22</v>
      </c>
      <c r="AB146" s="115">
        <v>2017</v>
      </c>
      <c r="AC146" s="115" t="s">
        <v>4455</v>
      </c>
      <c r="AD146" s="115"/>
      <c r="AG146" s="115">
        <f t="shared" si="19"/>
        <v>11</v>
      </c>
      <c r="AH146" s="115">
        <v>10</v>
      </c>
      <c r="AI146" s="115">
        <v>1</v>
      </c>
      <c r="AK146" s="125">
        <v>2018</v>
      </c>
      <c r="AL146" s="125" t="s">
        <v>3954</v>
      </c>
      <c r="AM146" s="125"/>
      <c r="AP146" s="125">
        <f t="shared" si="20"/>
        <v>74</v>
      </c>
      <c r="AQ146" s="125">
        <v>36</v>
      </c>
      <c r="AR146" s="125">
        <v>38</v>
      </c>
      <c r="AT146" s="115">
        <v>2019</v>
      </c>
      <c r="AU146" s="115" t="s">
        <v>4577</v>
      </c>
      <c r="AV146" s="115"/>
      <c r="AY146" s="115">
        <f t="shared" si="21"/>
        <v>63</v>
      </c>
      <c r="AZ146" s="115">
        <v>32</v>
      </c>
      <c r="BA146" s="115">
        <v>31</v>
      </c>
      <c r="BC146" s="115">
        <v>2020</v>
      </c>
      <c r="BD146" s="115" t="s">
        <v>4563</v>
      </c>
      <c r="BE146" s="115"/>
      <c r="BH146" s="115">
        <f t="shared" si="22"/>
        <v>50</v>
      </c>
      <c r="BI146" s="115">
        <v>21</v>
      </c>
      <c r="BJ146" s="115">
        <v>29</v>
      </c>
    </row>
    <row r="147" spans="1:62">
      <c r="A147" s="115">
        <v>2014</v>
      </c>
      <c r="B147" s="115" t="s">
        <v>4578</v>
      </c>
      <c r="C147" s="115" t="s">
        <v>4579</v>
      </c>
      <c r="F147" s="115">
        <f t="shared" si="16"/>
        <v>12</v>
      </c>
      <c r="G147" s="115">
        <v>12</v>
      </c>
      <c r="H147" s="115"/>
      <c r="J147" s="115">
        <v>2015</v>
      </c>
      <c r="K147" s="115" t="s">
        <v>4334</v>
      </c>
      <c r="L147" s="115"/>
      <c r="O147" s="115">
        <f t="shared" si="17"/>
        <v>74</v>
      </c>
      <c r="P147" s="115">
        <v>38</v>
      </c>
      <c r="Q147" s="115">
        <v>36</v>
      </c>
      <c r="S147" s="115">
        <v>2016</v>
      </c>
      <c r="T147" s="115" t="s">
        <v>4580</v>
      </c>
      <c r="U147" s="115"/>
      <c r="X147" s="115">
        <f t="shared" si="18"/>
        <v>24</v>
      </c>
      <c r="Y147" s="115">
        <v>13</v>
      </c>
      <c r="Z147" s="115">
        <v>11</v>
      </c>
      <c r="AB147" s="115">
        <v>2017</v>
      </c>
      <c r="AC147" s="115" t="s">
        <v>443</v>
      </c>
      <c r="AD147" s="115"/>
      <c r="AG147" s="115">
        <f t="shared" si="19"/>
        <v>60</v>
      </c>
      <c r="AH147" s="115">
        <v>47</v>
      </c>
      <c r="AI147" s="115">
        <v>13</v>
      </c>
      <c r="AK147" s="125">
        <v>2018</v>
      </c>
      <c r="AL147" s="125" t="s">
        <v>4581</v>
      </c>
      <c r="AM147" s="125"/>
      <c r="AP147" s="125">
        <f t="shared" si="20"/>
        <v>154</v>
      </c>
      <c r="AQ147" s="125">
        <v>86</v>
      </c>
      <c r="AR147" s="125">
        <v>68</v>
      </c>
      <c r="AT147" s="115">
        <v>2019</v>
      </c>
      <c r="AU147" s="115" t="s">
        <v>4582</v>
      </c>
      <c r="AV147" s="115"/>
      <c r="AY147" s="115">
        <f t="shared" si="21"/>
        <v>21202</v>
      </c>
      <c r="AZ147" s="115">
        <v>13515</v>
      </c>
      <c r="BA147" s="115">
        <v>7687</v>
      </c>
      <c r="BC147" s="115">
        <v>2020</v>
      </c>
      <c r="BD147" s="115" t="s">
        <v>4583</v>
      </c>
      <c r="BE147" s="115"/>
      <c r="BH147" s="115">
        <f t="shared" si="22"/>
        <v>100</v>
      </c>
      <c r="BI147" s="115">
        <v>75</v>
      </c>
      <c r="BJ147" s="115">
        <v>25</v>
      </c>
    </row>
    <row r="148" spans="1:62">
      <c r="A148" s="115">
        <v>2014</v>
      </c>
      <c r="B148" s="115" t="s">
        <v>4149</v>
      </c>
      <c r="C148" s="115"/>
      <c r="F148" s="115">
        <f t="shared" si="16"/>
        <v>5</v>
      </c>
      <c r="G148" s="115">
        <v>4</v>
      </c>
      <c r="H148" s="115">
        <v>1</v>
      </c>
      <c r="J148" s="115">
        <v>2015</v>
      </c>
      <c r="K148" s="115" t="s">
        <v>4584</v>
      </c>
      <c r="L148" s="115"/>
      <c r="O148" s="115">
        <f t="shared" si="17"/>
        <v>942</v>
      </c>
      <c r="P148" s="115">
        <v>151</v>
      </c>
      <c r="Q148" s="115">
        <v>791</v>
      </c>
      <c r="S148" s="115">
        <v>2016</v>
      </c>
      <c r="T148" s="115" t="s">
        <v>4585</v>
      </c>
      <c r="U148" s="115"/>
      <c r="X148" s="115">
        <f t="shared" si="18"/>
        <v>60</v>
      </c>
      <c r="Y148" s="115">
        <v>55</v>
      </c>
      <c r="Z148" s="115">
        <v>5</v>
      </c>
      <c r="AB148" s="115">
        <v>2017</v>
      </c>
      <c r="AC148" s="115" t="s">
        <v>4586</v>
      </c>
      <c r="AD148" s="115"/>
      <c r="AG148" s="115">
        <f t="shared" si="19"/>
        <v>29</v>
      </c>
      <c r="AH148" s="115">
        <v>15</v>
      </c>
      <c r="AI148" s="115">
        <v>14</v>
      </c>
      <c r="AK148" s="125">
        <v>2018</v>
      </c>
      <c r="AL148" s="125" t="s">
        <v>4476</v>
      </c>
      <c r="AM148" s="125"/>
      <c r="AP148" s="125">
        <f t="shared" si="20"/>
        <v>36</v>
      </c>
      <c r="AQ148" s="125">
        <v>21</v>
      </c>
      <c r="AR148" s="125">
        <v>15</v>
      </c>
      <c r="AT148" s="115">
        <v>2019</v>
      </c>
      <c r="AU148" s="115" t="s">
        <v>4587</v>
      </c>
      <c r="AV148" s="115"/>
      <c r="AY148" s="115">
        <f t="shared" si="21"/>
        <v>90</v>
      </c>
      <c r="AZ148" s="115">
        <v>46</v>
      </c>
      <c r="BA148" s="115">
        <v>44</v>
      </c>
      <c r="BC148" s="115">
        <v>2020</v>
      </c>
      <c r="BD148" s="115" t="s">
        <v>4547</v>
      </c>
      <c r="BE148" s="115"/>
      <c r="BH148" s="115">
        <f t="shared" si="22"/>
        <v>20</v>
      </c>
      <c r="BI148" s="115">
        <v>11</v>
      </c>
      <c r="BJ148" s="115">
        <v>9</v>
      </c>
    </row>
    <row r="149" spans="1:62">
      <c r="A149" s="115">
        <v>2014</v>
      </c>
      <c r="B149" s="115" t="s">
        <v>4588</v>
      </c>
      <c r="C149" s="115" t="s">
        <v>48</v>
      </c>
      <c r="F149" s="115">
        <f t="shared" si="16"/>
        <v>72</v>
      </c>
      <c r="G149" s="115">
        <v>72</v>
      </c>
      <c r="H149" s="115"/>
      <c r="J149" s="115">
        <v>2015</v>
      </c>
      <c r="K149" s="115" t="s">
        <v>215</v>
      </c>
      <c r="L149" s="115"/>
      <c r="O149" s="115">
        <f t="shared" si="17"/>
        <v>80</v>
      </c>
      <c r="P149" s="115">
        <v>38</v>
      </c>
      <c r="Q149" s="115">
        <v>42</v>
      </c>
      <c r="S149" s="115">
        <v>2016</v>
      </c>
      <c r="T149" s="115" t="s">
        <v>437</v>
      </c>
      <c r="U149" s="115"/>
      <c r="X149" s="115">
        <f t="shared" si="18"/>
        <v>112</v>
      </c>
      <c r="Y149" s="115">
        <v>55</v>
      </c>
      <c r="Z149" s="115">
        <v>57</v>
      </c>
      <c r="AB149" s="115">
        <v>2017</v>
      </c>
      <c r="AC149" s="115" t="s">
        <v>4589</v>
      </c>
      <c r="AD149" s="115"/>
      <c r="AG149" s="115">
        <f t="shared" si="19"/>
        <v>43</v>
      </c>
      <c r="AH149" s="115">
        <v>35</v>
      </c>
      <c r="AI149" s="115">
        <v>8</v>
      </c>
      <c r="AK149" s="125">
        <v>2018</v>
      </c>
      <c r="AL149" s="125" t="s">
        <v>4590</v>
      </c>
      <c r="AM149" s="125"/>
      <c r="AP149" s="125">
        <f t="shared" si="20"/>
        <v>272</v>
      </c>
      <c r="AQ149" s="125">
        <v>153</v>
      </c>
      <c r="AR149" s="125">
        <v>119</v>
      </c>
      <c r="AT149" s="115">
        <v>2019</v>
      </c>
      <c r="AU149" s="115" t="s">
        <v>4436</v>
      </c>
      <c r="AV149" s="115"/>
      <c r="AY149" s="115">
        <f t="shared" si="21"/>
        <v>45</v>
      </c>
      <c r="AZ149" s="115">
        <v>22</v>
      </c>
      <c r="BA149" s="115">
        <v>23</v>
      </c>
      <c r="BC149" s="115">
        <v>2020</v>
      </c>
      <c r="BD149" s="115" t="s">
        <v>4591</v>
      </c>
      <c r="BE149" s="115"/>
      <c r="BH149" s="115">
        <f t="shared" si="22"/>
        <v>149</v>
      </c>
      <c r="BI149" s="115">
        <v>36</v>
      </c>
      <c r="BJ149" s="115">
        <v>113</v>
      </c>
    </row>
    <row r="150" spans="1:62">
      <c r="A150" s="115">
        <v>2014</v>
      </c>
      <c r="B150" s="115" t="s">
        <v>3921</v>
      </c>
      <c r="C150" s="115"/>
      <c r="F150" s="115">
        <f t="shared" ref="F150:F210" si="23">SUM(G150:H150)</f>
        <v>83</v>
      </c>
      <c r="G150" s="115">
        <v>53</v>
      </c>
      <c r="H150" s="115">
        <v>30</v>
      </c>
      <c r="J150" s="115">
        <v>2015</v>
      </c>
      <c r="K150" s="115" t="s">
        <v>88</v>
      </c>
      <c r="L150" s="115"/>
      <c r="O150" s="115">
        <f t="shared" si="17"/>
        <v>70</v>
      </c>
      <c r="P150" s="115">
        <v>41</v>
      </c>
      <c r="Q150" s="115">
        <v>29</v>
      </c>
      <c r="S150" s="115">
        <v>2016</v>
      </c>
      <c r="T150" s="115" t="s">
        <v>4592</v>
      </c>
      <c r="U150" s="115"/>
      <c r="X150" s="115">
        <f t="shared" si="18"/>
        <v>103</v>
      </c>
      <c r="Y150" s="115">
        <v>60</v>
      </c>
      <c r="Z150" s="115">
        <v>43</v>
      </c>
      <c r="AB150" s="115">
        <v>2017</v>
      </c>
      <c r="AC150" s="115" t="s">
        <v>4593</v>
      </c>
      <c r="AD150" s="115"/>
      <c r="AG150" s="115">
        <f t="shared" si="19"/>
        <v>122</v>
      </c>
      <c r="AH150" s="115">
        <v>60</v>
      </c>
      <c r="AI150" s="115">
        <v>62</v>
      </c>
      <c r="AK150" s="125">
        <v>2018</v>
      </c>
      <c r="AL150" s="125" t="s">
        <v>4594</v>
      </c>
      <c r="AM150" s="125"/>
      <c r="AP150" s="125">
        <f t="shared" si="20"/>
        <v>33</v>
      </c>
      <c r="AQ150" s="125">
        <v>26</v>
      </c>
      <c r="AR150" s="125">
        <v>7</v>
      </c>
      <c r="AT150" s="115">
        <v>2019</v>
      </c>
      <c r="AU150" s="115" t="s">
        <v>488</v>
      </c>
      <c r="AV150" s="115" t="s">
        <v>4595</v>
      </c>
      <c r="AY150" s="115">
        <f t="shared" si="21"/>
        <v>44</v>
      </c>
      <c r="AZ150" s="115">
        <v>44</v>
      </c>
      <c r="BA150" s="115"/>
      <c r="BC150" s="115">
        <v>2020</v>
      </c>
      <c r="BD150" s="115" t="s">
        <v>4596</v>
      </c>
      <c r="BE150" s="115"/>
      <c r="BH150" s="115">
        <f t="shared" si="22"/>
        <v>825</v>
      </c>
      <c r="BI150" s="115">
        <v>430</v>
      </c>
      <c r="BJ150" s="115">
        <v>395</v>
      </c>
    </row>
    <row r="151" spans="1:62">
      <c r="A151" s="115">
        <v>2014</v>
      </c>
      <c r="B151" s="115" t="s">
        <v>4597</v>
      </c>
      <c r="C151" s="115"/>
      <c r="F151" s="115">
        <f t="shared" si="23"/>
        <v>31</v>
      </c>
      <c r="G151" s="115">
        <v>14</v>
      </c>
      <c r="H151" s="115">
        <v>17</v>
      </c>
      <c r="J151" s="115">
        <v>2015</v>
      </c>
      <c r="K151" s="115" t="s">
        <v>3921</v>
      </c>
      <c r="L151" s="115"/>
      <c r="O151" s="115">
        <f t="shared" si="17"/>
        <v>180</v>
      </c>
      <c r="P151" s="115">
        <v>113</v>
      </c>
      <c r="Q151" s="115">
        <v>67</v>
      </c>
      <c r="S151" s="115">
        <v>2016</v>
      </c>
      <c r="T151" s="115" t="s">
        <v>4598</v>
      </c>
      <c r="U151" s="115"/>
      <c r="X151" s="115">
        <f t="shared" si="18"/>
        <v>17</v>
      </c>
      <c r="Y151" s="115">
        <v>8</v>
      </c>
      <c r="Z151" s="115">
        <v>9</v>
      </c>
      <c r="AB151" s="115">
        <v>2017</v>
      </c>
      <c r="AC151" s="115" t="s">
        <v>4599</v>
      </c>
      <c r="AD151" s="115"/>
      <c r="AG151" s="115">
        <f t="shared" si="19"/>
        <v>23952</v>
      </c>
      <c r="AH151" s="115">
        <v>13836</v>
      </c>
      <c r="AI151" s="115">
        <v>10116</v>
      </c>
      <c r="AK151" s="125">
        <v>2018</v>
      </c>
      <c r="AL151" s="125" t="s">
        <v>4600</v>
      </c>
      <c r="AM151" s="125"/>
      <c r="AP151" s="125">
        <f t="shared" si="20"/>
        <v>5</v>
      </c>
      <c r="AQ151" s="125">
        <v>4</v>
      </c>
      <c r="AR151" s="125">
        <v>1</v>
      </c>
      <c r="AT151" s="115">
        <v>2019</v>
      </c>
      <c r="AU151" s="115" t="s">
        <v>357</v>
      </c>
      <c r="AV151" s="115"/>
      <c r="AY151" s="115">
        <f t="shared" si="21"/>
        <v>28</v>
      </c>
      <c r="AZ151" s="115">
        <v>13</v>
      </c>
      <c r="BA151" s="115">
        <v>15</v>
      </c>
      <c r="BC151" s="115">
        <v>2020</v>
      </c>
      <c r="BD151" s="115" t="s">
        <v>4601</v>
      </c>
      <c r="BE151" s="115"/>
      <c r="BH151" s="115">
        <f t="shared" si="22"/>
        <v>875</v>
      </c>
      <c r="BI151" s="115">
        <v>530</v>
      </c>
      <c r="BJ151" s="115">
        <v>345</v>
      </c>
    </row>
    <row r="152" spans="1:62">
      <c r="A152" s="115">
        <v>2014</v>
      </c>
      <c r="B152" s="115" t="s">
        <v>4602</v>
      </c>
      <c r="C152" s="115"/>
      <c r="F152" s="115">
        <f t="shared" si="23"/>
        <v>261</v>
      </c>
      <c r="G152" s="115">
        <v>159</v>
      </c>
      <c r="H152" s="115">
        <v>102</v>
      </c>
      <c r="J152" s="115">
        <v>2015</v>
      </c>
      <c r="K152" s="115" t="s">
        <v>4603</v>
      </c>
      <c r="L152" s="115"/>
      <c r="O152" s="115">
        <f t="shared" si="17"/>
        <v>100</v>
      </c>
      <c r="P152" s="115">
        <v>36</v>
      </c>
      <c r="Q152" s="115">
        <v>64</v>
      </c>
      <c r="S152" s="115">
        <v>2016</v>
      </c>
      <c r="T152" s="115" t="s">
        <v>4604</v>
      </c>
      <c r="U152" s="115"/>
      <c r="X152" s="115">
        <f t="shared" si="18"/>
        <v>134</v>
      </c>
      <c r="Y152" s="115">
        <v>58</v>
      </c>
      <c r="Z152" s="115">
        <v>76</v>
      </c>
      <c r="AB152" s="115">
        <v>2017</v>
      </c>
      <c r="AC152" s="115" t="s">
        <v>4605</v>
      </c>
      <c r="AD152" s="115"/>
      <c r="AG152" s="115">
        <f t="shared" si="19"/>
        <v>11240</v>
      </c>
      <c r="AH152" s="115">
        <v>1184</v>
      </c>
      <c r="AI152" s="115">
        <v>10056</v>
      </c>
      <c r="AK152" s="125">
        <v>2018</v>
      </c>
      <c r="AL152" s="125" t="s">
        <v>1311</v>
      </c>
      <c r="AM152" s="125"/>
      <c r="AP152" s="125">
        <f t="shared" si="20"/>
        <v>87</v>
      </c>
      <c r="AQ152" s="125">
        <v>68</v>
      </c>
      <c r="AR152" s="125">
        <v>19</v>
      </c>
      <c r="AT152" s="115">
        <v>2019</v>
      </c>
      <c r="AU152" s="115" t="s">
        <v>4606</v>
      </c>
      <c r="AV152" s="115" t="s">
        <v>4607</v>
      </c>
      <c r="AY152" s="115">
        <f t="shared" si="21"/>
        <v>1813</v>
      </c>
      <c r="AZ152" s="115">
        <v>1813</v>
      </c>
      <c r="BA152" s="115"/>
      <c r="BC152" s="115">
        <v>2020</v>
      </c>
      <c r="BD152" s="115" t="s">
        <v>4608</v>
      </c>
      <c r="BE152" s="115"/>
      <c r="BH152" s="115">
        <f t="shared" si="22"/>
        <v>268</v>
      </c>
      <c r="BI152" s="115">
        <v>131</v>
      </c>
      <c r="BJ152" s="115">
        <v>137</v>
      </c>
    </row>
    <row r="153" spans="1:62">
      <c r="A153" s="115">
        <v>2014</v>
      </c>
      <c r="B153" s="115" t="s">
        <v>4609</v>
      </c>
      <c r="C153" s="115"/>
      <c r="F153" s="115">
        <f t="shared" si="23"/>
        <v>70</v>
      </c>
      <c r="G153" s="115">
        <v>45</v>
      </c>
      <c r="H153" s="115">
        <v>25</v>
      </c>
      <c r="J153" s="115">
        <v>2015</v>
      </c>
      <c r="K153" s="115" t="s">
        <v>4610</v>
      </c>
      <c r="L153" s="115"/>
      <c r="O153" s="115">
        <f t="shared" si="17"/>
        <v>181</v>
      </c>
      <c r="P153" s="115">
        <v>116</v>
      </c>
      <c r="Q153" s="115">
        <v>65</v>
      </c>
      <c r="S153" s="115">
        <v>2016</v>
      </c>
      <c r="T153" s="115" t="s">
        <v>4611</v>
      </c>
      <c r="U153" s="115"/>
      <c r="X153" s="115">
        <f t="shared" si="18"/>
        <v>69</v>
      </c>
      <c r="Y153" s="115">
        <v>33</v>
      </c>
      <c r="Z153" s="115">
        <v>36</v>
      </c>
      <c r="AB153" s="115">
        <v>2017</v>
      </c>
      <c r="AC153" s="115" t="s">
        <v>3994</v>
      </c>
      <c r="AD153" s="115"/>
      <c r="AG153" s="115">
        <f t="shared" si="19"/>
        <v>105</v>
      </c>
      <c r="AH153" s="115">
        <v>41</v>
      </c>
      <c r="AI153" s="115">
        <v>64</v>
      </c>
      <c r="AK153" s="125">
        <v>2018</v>
      </c>
      <c r="AL153" s="125" t="s">
        <v>4251</v>
      </c>
      <c r="AM153" s="125"/>
      <c r="AP153" s="125">
        <f t="shared" si="20"/>
        <v>91</v>
      </c>
      <c r="AQ153" s="125">
        <v>52</v>
      </c>
      <c r="AR153" s="125">
        <v>39</v>
      </c>
      <c r="AT153" s="115">
        <v>2019</v>
      </c>
      <c r="AU153" s="115" t="s">
        <v>4612</v>
      </c>
      <c r="AV153" s="115" t="s">
        <v>348</v>
      </c>
      <c r="AY153" s="115">
        <f t="shared" si="21"/>
        <v>79</v>
      </c>
      <c r="AZ153" s="115">
        <v>79</v>
      </c>
      <c r="BA153" s="115"/>
      <c r="BC153" s="115">
        <v>2020</v>
      </c>
      <c r="BD153" s="115" t="s">
        <v>4613</v>
      </c>
      <c r="BE153" s="115"/>
      <c r="BH153" s="115">
        <f t="shared" si="22"/>
        <v>161</v>
      </c>
      <c r="BI153" s="115">
        <v>109</v>
      </c>
      <c r="BJ153" s="115">
        <v>52</v>
      </c>
    </row>
    <row r="154" spans="1:62">
      <c r="A154" s="115">
        <v>2014</v>
      </c>
      <c r="B154" s="115" t="s">
        <v>976</v>
      </c>
      <c r="C154" s="115"/>
      <c r="F154" s="115">
        <f t="shared" si="23"/>
        <v>92</v>
      </c>
      <c r="G154" s="115">
        <v>82</v>
      </c>
      <c r="H154" s="115">
        <v>10</v>
      </c>
      <c r="J154" s="115">
        <v>2015</v>
      </c>
      <c r="K154" s="115" t="s">
        <v>4565</v>
      </c>
      <c r="L154" s="115"/>
      <c r="O154" s="115">
        <f t="shared" si="17"/>
        <v>139</v>
      </c>
      <c r="P154" s="115">
        <v>49</v>
      </c>
      <c r="Q154" s="115">
        <v>90</v>
      </c>
      <c r="S154" s="115">
        <v>2016</v>
      </c>
      <c r="T154" s="115" t="s">
        <v>976</v>
      </c>
      <c r="U154" s="115"/>
      <c r="X154" s="115">
        <f t="shared" si="18"/>
        <v>96</v>
      </c>
      <c r="Y154" s="115">
        <v>88</v>
      </c>
      <c r="Z154" s="115">
        <v>8</v>
      </c>
      <c r="AB154" s="115">
        <v>2017</v>
      </c>
      <c r="AC154" s="115" t="s">
        <v>4614</v>
      </c>
      <c r="AD154" s="115"/>
      <c r="AG154" s="115">
        <f t="shared" si="19"/>
        <v>1442</v>
      </c>
      <c r="AH154" s="115">
        <v>645</v>
      </c>
      <c r="AI154" s="115">
        <v>797</v>
      </c>
      <c r="AK154" s="125">
        <v>2018</v>
      </c>
      <c r="AL154" s="125" t="s">
        <v>976</v>
      </c>
      <c r="AM154" s="125"/>
      <c r="AP154" s="125">
        <f t="shared" si="20"/>
        <v>53</v>
      </c>
      <c r="AQ154" s="125">
        <v>39</v>
      </c>
      <c r="AR154" s="125">
        <v>14</v>
      </c>
      <c r="AT154" s="115">
        <v>2019</v>
      </c>
      <c r="AU154" s="115" t="s">
        <v>4615</v>
      </c>
      <c r="AV154" s="115" t="s">
        <v>1770</v>
      </c>
      <c r="AY154" s="115">
        <f t="shared" si="21"/>
        <v>2081</v>
      </c>
      <c r="AZ154" s="115">
        <v>2081</v>
      </c>
      <c r="BA154" s="115"/>
      <c r="BC154" s="115">
        <v>2020</v>
      </c>
      <c r="BD154" s="115" t="s">
        <v>4312</v>
      </c>
      <c r="BE154" s="115"/>
      <c r="BH154" s="115">
        <f t="shared" si="22"/>
        <v>33</v>
      </c>
      <c r="BI154" s="115">
        <v>24</v>
      </c>
      <c r="BJ154" s="115">
        <v>9</v>
      </c>
    </row>
    <row r="155" spans="1:62">
      <c r="A155" s="115">
        <v>2014</v>
      </c>
      <c r="B155" s="115" t="s">
        <v>4241</v>
      </c>
      <c r="C155" s="115"/>
      <c r="F155" s="115">
        <f t="shared" si="23"/>
        <v>137</v>
      </c>
      <c r="G155" s="115">
        <v>55</v>
      </c>
      <c r="H155" s="115">
        <v>82</v>
      </c>
      <c r="J155" s="115">
        <v>2015</v>
      </c>
      <c r="K155" s="115" t="s">
        <v>4616</v>
      </c>
      <c r="L155" s="115"/>
      <c r="O155" s="115">
        <f t="shared" si="17"/>
        <v>100</v>
      </c>
      <c r="P155" s="115">
        <v>74</v>
      </c>
      <c r="Q155" s="115">
        <v>26</v>
      </c>
      <c r="S155" s="115">
        <v>2016</v>
      </c>
      <c r="T155" s="115" t="s">
        <v>488</v>
      </c>
      <c r="U155" s="115"/>
      <c r="X155" s="115">
        <f t="shared" si="18"/>
        <v>80</v>
      </c>
      <c r="Y155" s="115">
        <v>66</v>
      </c>
      <c r="Z155" s="115">
        <v>14</v>
      </c>
      <c r="AB155" s="115">
        <v>2017</v>
      </c>
      <c r="AC155" s="115" t="s">
        <v>550</v>
      </c>
      <c r="AD155" s="115"/>
      <c r="AG155" s="115">
        <f t="shared" si="19"/>
        <v>119</v>
      </c>
      <c r="AH155" s="115">
        <v>64</v>
      </c>
      <c r="AI155" s="115">
        <v>55</v>
      </c>
      <c r="AK155" s="125">
        <v>2018</v>
      </c>
      <c r="AL155" s="125" t="s">
        <v>357</v>
      </c>
      <c r="AM155" s="125"/>
      <c r="AP155" s="125">
        <f t="shared" si="20"/>
        <v>69</v>
      </c>
      <c r="AQ155" s="125">
        <v>49</v>
      </c>
      <c r="AR155" s="125">
        <v>20</v>
      </c>
      <c r="AT155" s="115">
        <v>2019</v>
      </c>
      <c r="AU155" s="115" t="s">
        <v>4617</v>
      </c>
      <c r="AV155" s="115" t="s">
        <v>4066</v>
      </c>
      <c r="AY155" s="115">
        <f t="shared" si="21"/>
        <v>44</v>
      </c>
      <c r="AZ155" s="115">
        <v>44</v>
      </c>
      <c r="BA155" s="115"/>
      <c r="BC155" s="115">
        <v>2020</v>
      </c>
      <c r="BD155" s="115" t="s">
        <v>4618</v>
      </c>
      <c r="BE155" s="115"/>
      <c r="BH155" s="115">
        <f t="shared" si="22"/>
        <v>11</v>
      </c>
      <c r="BI155" s="115">
        <v>6</v>
      </c>
      <c r="BJ155" s="115">
        <v>5</v>
      </c>
    </row>
    <row r="156" spans="1:62">
      <c r="A156" s="115">
        <v>2014</v>
      </c>
      <c r="B156" s="115" t="s">
        <v>4619</v>
      </c>
      <c r="C156" s="115"/>
      <c r="F156" s="115">
        <f t="shared" si="23"/>
        <v>88</v>
      </c>
      <c r="G156" s="115">
        <v>27</v>
      </c>
      <c r="H156" s="115">
        <v>61</v>
      </c>
      <c r="J156" s="115">
        <v>2015</v>
      </c>
      <c r="K156" s="115" t="s">
        <v>357</v>
      </c>
      <c r="L156" s="115"/>
      <c r="O156" s="115">
        <f t="shared" si="17"/>
        <v>135</v>
      </c>
      <c r="P156" s="115">
        <v>86</v>
      </c>
      <c r="Q156" s="115">
        <v>49</v>
      </c>
      <c r="S156" s="115">
        <v>2016</v>
      </c>
      <c r="T156" s="115" t="s">
        <v>4620</v>
      </c>
      <c r="U156" s="115"/>
      <c r="X156" s="115">
        <f t="shared" si="18"/>
        <v>86</v>
      </c>
      <c r="Y156" s="115">
        <v>53</v>
      </c>
      <c r="Z156" s="115">
        <v>33</v>
      </c>
      <c r="AB156" s="115">
        <v>2017</v>
      </c>
      <c r="AC156" s="115" t="s">
        <v>4621</v>
      </c>
      <c r="AD156" s="115"/>
      <c r="AG156" s="115">
        <f t="shared" si="19"/>
        <v>348</v>
      </c>
      <c r="AH156" s="115">
        <v>144</v>
      </c>
      <c r="AI156" s="115">
        <v>204</v>
      </c>
      <c r="AK156" s="125">
        <v>2018</v>
      </c>
      <c r="AL156" s="125" t="s">
        <v>4622</v>
      </c>
      <c r="AM156" s="125"/>
      <c r="AP156" s="125">
        <f t="shared" si="20"/>
        <v>545</v>
      </c>
      <c r="AQ156" s="125">
        <v>455</v>
      </c>
      <c r="AR156" s="125">
        <v>90</v>
      </c>
      <c r="AT156" s="115">
        <v>2019</v>
      </c>
      <c r="AU156" s="115" t="s">
        <v>4623</v>
      </c>
      <c r="AV156" s="115"/>
      <c r="AY156" s="115">
        <f t="shared" si="21"/>
        <v>27</v>
      </c>
      <c r="AZ156" s="115">
        <v>11</v>
      </c>
      <c r="BA156" s="115">
        <v>16</v>
      </c>
      <c r="BC156" s="115">
        <v>2020</v>
      </c>
      <c r="BD156" s="115" t="s">
        <v>1379</v>
      </c>
      <c r="BE156" s="115"/>
      <c r="BH156" s="115">
        <f t="shared" si="22"/>
        <v>37</v>
      </c>
      <c r="BI156" s="115">
        <v>23</v>
      </c>
      <c r="BJ156" s="115">
        <v>14</v>
      </c>
    </row>
    <row r="157" spans="1:62">
      <c r="A157" s="115">
        <v>2014</v>
      </c>
      <c r="B157" s="115" t="s">
        <v>4624</v>
      </c>
      <c r="C157" s="115"/>
      <c r="F157" s="115">
        <f t="shared" si="23"/>
        <v>36</v>
      </c>
      <c r="G157" s="115">
        <v>15</v>
      </c>
      <c r="H157" s="115">
        <v>21</v>
      </c>
      <c r="J157" s="115">
        <v>2015</v>
      </c>
      <c r="K157" s="115" t="s">
        <v>1173</v>
      </c>
      <c r="L157" s="115"/>
      <c r="O157" s="115">
        <f t="shared" si="17"/>
        <v>55</v>
      </c>
      <c r="P157" s="115">
        <v>26</v>
      </c>
      <c r="Q157" s="115">
        <v>29</v>
      </c>
      <c r="S157" s="115">
        <v>2016</v>
      </c>
      <c r="T157" s="115" t="s">
        <v>4625</v>
      </c>
      <c r="U157" s="115" t="s">
        <v>4626</v>
      </c>
      <c r="X157" s="115">
        <f t="shared" si="18"/>
        <v>12</v>
      </c>
      <c r="Y157" s="115">
        <v>12</v>
      </c>
      <c r="Z157" s="115"/>
      <c r="AB157" s="115">
        <v>2017</v>
      </c>
      <c r="AC157" s="115" t="s">
        <v>2317</v>
      </c>
      <c r="AD157" s="115"/>
      <c r="AG157" s="115">
        <f t="shared" si="19"/>
        <v>456</v>
      </c>
      <c r="AH157" s="115"/>
      <c r="AI157" s="115">
        <v>456</v>
      </c>
      <c r="AK157" s="125">
        <v>2018</v>
      </c>
      <c r="AL157" s="125" t="s">
        <v>350</v>
      </c>
      <c r="AM157" s="125"/>
      <c r="AP157" s="125">
        <f t="shared" si="20"/>
        <v>297</v>
      </c>
      <c r="AQ157" s="125">
        <v>236</v>
      </c>
      <c r="AR157" s="125">
        <v>61</v>
      </c>
      <c r="AT157" s="115">
        <v>2019</v>
      </c>
      <c r="AU157" s="115" t="s">
        <v>2513</v>
      </c>
      <c r="AV157" s="115"/>
      <c r="AY157" s="115">
        <f t="shared" si="21"/>
        <v>195</v>
      </c>
      <c r="AZ157" s="115">
        <v>178</v>
      </c>
      <c r="BA157" s="115">
        <v>17</v>
      </c>
      <c r="BC157" s="115">
        <v>2020</v>
      </c>
      <c r="BD157" s="115" t="s">
        <v>4569</v>
      </c>
      <c r="BE157" s="115"/>
      <c r="BH157" s="115">
        <f t="shared" si="22"/>
        <v>40</v>
      </c>
      <c r="BI157" s="115">
        <v>40</v>
      </c>
      <c r="BJ157" s="115"/>
    </row>
    <row r="158" spans="1:62">
      <c r="A158" s="115">
        <v>2014</v>
      </c>
      <c r="B158" s="115" t="s">
        <v>4063</v>
      </c>
      <c r="C158" s="115"/>
      <c r="F158" s="115">
        <f t="shared" si="23"/>
        <v>79</v>
      </c>
      <c r="G158" s="115">
        <v>35</v>
      </c>
      <c r="H158" s="115">
        <v>44</v>
      </c>
      <c r="J158" s="115">
        <v>2015</v>
      </c>
      <c r="K158" s="115" t="s">
        <v>4585</v>
      </c>
      <c r="L158" s="115"/>
      <c r="O158" s="115">
        <f t="shared" si="17"/>
        <v>50</v>
      </c>
      <c r="P158" s="115">
        <v>47</v>
      </c>
      <c r="Q158" s="115">
        <v>3</v>
      </c>
      <c r="S158" s="115">
        <v>2016</v>
      </c>
      <c r="T158" s="115" t="s">
        <v>4063</v>
      </c>
      <c r="U158" s="115"/>
      <c r="X158" s="115">
        <f t="shared" si="18"/>
        <v>1615</v>
      </c>
      <c r="Y158" s="115">
        <v>810</v>
      </c>
      <c r="Z158" s="115">
        <v>805</v>
      </c>
      <c r="AB158" s="115">
        <v>2017</v>
      </c>
      <c r="AC158" s="115" t="s">
        <v>443</v>
      </c>
      <c r="AD158" s="115" t="s">
        <v>4627</v>
      </c>
      <c r="AG158" s="115">
        <f t="shared" si="19"/>
        <v>958</v>
      </c>
      <c r="AH158" s="115">
        <v>958</v>
      </c>
      <c r="AI158" s="115"/>
      <c r="AK158" s="125">
        <v>2018</v>
      </c>
      <c r="AL158" s="125" t="s">
        <v>2513</v>
      </c>
      <c r="AM158" s="125"/>
      <c r="AP158" s="125">
        <f t="shared" si="20"/>
        <v>90</v>
      </c>
      <c r="AQ158" s="125">
        <v>74</v>
      </c>
      <c r="AR158" s="125">
        <v>16</v>
      </c>
      <c r="AT158" s="115">
        <v>2019</v>
      </c>
      <c r="AU158" s="115" t="s">
        <v>488</v>
      </c>
      <c r="AV158" s="115"/>
      <c r="AY158" s="115">
        <f t="shared" si="21"/>
        <v>70</v>
      </c>
      <c r="AZ158" s="115">
        <v>58</v>
      </c>
      <c r="BA158" s="115">
        <v>12</v>
      </c>
      <c r="BC158" s="115">
        <v>2020</v>
      </c>
      <c r="BD158" s="115" t="s">
        <v>4628</v>
      </c>
      <c r="BE158" s="115"/>
      <c r="BH158" s="115">
        <f t="shared" si="22"/>
        <v>65</v>
      </c>
      <c r="BI158" s="115">
        <v>41</v>
      </c>
      <c r="BJ158" s="115">
        <v>24</v>
      </c>
    </row>
    <row r="159" spans="1:62">
      <c r="A159" s="115">
        <v>2014</v>
      </c>
      <c r="B159" s="115" t="s">
        <v>4629</v>
      </c>
      <c r="C159" s="115"/>
      <c r="F159" s="115">
        <f t="shared" si="23"/>
        <v>41</v>
      </c>
      <c r="G159" s="115">
        <v>23</v>
      </c>
      <c r="H159" s="115">
        <v>18</v>
      </c>
      <c r="J159" s="115">
        <v>2015</v>
      </c>
      <c r="K159" s="115" t="s">
        <v>4630</v>
      </c>
      <c r="L159" s="115"/>
      <c r="O159" s="115">
        <f t="shared" si="17"/>
        <v>196</v>
      </c>
      <c r="P159" s="115">
        <v>116</v>
      </c>
      <c r="Q159" s="115">
        <v>80</v>
      </c>
      <c r="S159" s="115">
        <v>2016</v>
      </c>
      <c r="T159" s="115" t="s">
        <v>4540</v>
      </c>
      <c r="U159" s="115" t="s">
        <v>4631</v>
      </c>
      <c r="X159" s="115">
        <f t="shared" si="18"/>
        <v>60</v>
      </c>
      <c r="Y159" s="115">
        <v>60</v>
      </c>
      <c r="Z159" s="115"/>
      <c r="AB159" s="115">
        <v>2017</v>
      </c>
      <c r="AC159" s="115" t="s">
        <v>236</v>
      </c>
      <c r="AD159" s="115"/>
      <c r="AG159" s="115">
        <f t="shared" si="19"/>
        <v>22</v>
      </c>
      <c r="AH159" s="115">
        <v>11</v>
      </c>
      <c r="AI159" s="115">
        <v>11</v>
      </c>
      <c r="AK159" s="125">
        <v>2018</v>
      </c>
      <c r="AL159" s="125" t="s">
        <v>4632</v>
      </c>
      <c r="AM159" s="125"/>
      <c r="AP159" s="125">
        <f t="shared" si="20"/>
        <v>28</v>
      </c>
      <c r="AQ159" s="125">
        <v>23</v>
      </c>
      <c r="AR159" s="125">
        <v>5</v>
      </c>
      <c r="AT159" s="115">
        <v>2019</v>
      </c>
      <c r="AU159" s="115" t="s">
        <v>4633</v>
      </c>
      <c r="AV159" s="115"/>
      <c r="AY159" s="115">
        <f t="shared" si="21"/>
        <v>133</v>
      </c>
      <c r="AZ159" s="115">
        <v>74</v>
      </c>
      <c r="BA159" s="115">
        <v>59</v>
      </c>
      <c r="BC159" s="115">
        <v>2020</v>
      </c>
      <c r="BD159" s="115" t="s">
        <v>4634</v>
      </c>
      <c r="BE159" s="115"/>
      <c r="BH159" s="115">
        <f t="shared" si="22"/>
        <v>27580</v>
      </c>
      <c r="BI159" s="115">
        <v>11363</v>
      </c>
      <c r="BJ159" s="115">
        <v>16217</v>
      </c>
    </row>
    <row r="160" spans="1:62">
      <c r="A160" s="115">
        <v>2014</v>
      </c>
      <c r="B160" s="115" t="s">
        <v>4271</v>
      </c>
      <c r="C160" s="115" t="s">
        <v>78</v>
      </c>
      <c r="F160" s="115">
        <f t="shared" si="23"/>
        <v>90</v>
      </c>
      <c r="G160" s="115">
        <v>90</v>
      </c>
      <c r="H160" s="115"/>
      <c r="J160" s="115">
        <v>2015</v>
      </c>
      <c r="K160" s="115" t="s">
        <v>4635</v>
      </c>
      <c r="L160" s="115"/>
      <c r="O160" s="115">
        <f t="shared" si="17"/>
        <v>58</v>
      </c>
      <c r="P160" s="115">
        <v>45</v>
      </c>
      <c r="Q160" s="115">
        <v>13</v>
      </c>
      <c r="S160" s="115">
        <v>2016</v>
      </c>
      <c r="T160" s="115" t="s">
        <v>4636</v>
      </c>
      <c r="U160" s="115"/>
      <c r="X160" s="115">
        <f t="shared" si="18"/>
        <v>2017</v>
      </c>
      <c r="Y160" s="115">
        <v>1551</v>
      </c>
      <c r="Z160" s="115">
        <v>466</v>
      </c>
      <c r="AB160" s="115">
        <v>2017</v>
      </c>
      <c r="AC160" s="115" t="s">
        <v>4426</v>
      </c>
      <c r="AD160" s="115"/>
      <c r="AG160" s="115">
        <f t="shared" si="19"/>
        <v>270</v>
      </c>
      <c r="AH160" s="115">
        <v>147</v>
      </c>
      <c r="AI160" s="115">
        <v>123</v>
      </c>
      <c r="AK160" s="125">
        <v>2018</v>
      </c>
      <c r="AL160" s="125" t="s">
        <v>4637</v>
      </c>
      <c r="AM160" s="125"/>
      <c r="AP160" s="125">
        <f t="shared" si="20"/>
        <v>108</v>
      </c>
      <c r="AQ160" s="125">
        <v>71</v>
      </c>
      <c r="AR160" s="125">
        <v>37</v>
      </c>
      <c r="AT160" s="115">
        <v>2019</v>
      </c>
      <c r="AU160" s="115" t="s">
        <v>3895</v>
      </c>
      <c r="AV160" s="115"/>
      <c r="AY160" s="115">
        <f t="shared" si="21"/>
        <v>1205</v>
      </c>
      <c r="AZ160" s="115">
        <v>697</v>
      </c>
      <c r="BA160" s="115">
        <v>508</v>
      </c>
      <c r="BC160" s="115">
        <v>2020</v>
      </c>
      <c r="BD160" s="115" t="s">
        <v>3592</v>
      </c>
      <c r="BE160" s="115"/>
      <c r="BH160" s="115">
        <f t="shared" si="22"/>
        <v>46</v>
      </c>
      <c r="BI160" s="115">
        <v>36</v>
      </c>
      <c r="BJ160" s="115">
        <v>10</v>
      </c>
    </row>
    <row r="161" spans="1:62">
      <c r="A161" s="115">
        <v>2014</v>
      </c>
      <c r="B161" s="115" t="s">
        <v>4638</v>
      </c>
      <c r="C161" s="115"/>
      <c r="F161" s="115">
        <f t="shared" si="23"/>
        <v>36</v>
      </c>
      <c r="G161" s="115">
        <v>13</v>
      </c>
      <c r="H161" s="115">
        <v>23</v>
      </c>
      <c r="J161" s="115">
        <v>2015</v>
      </c>
      <c r="K161" s="115" t="s">
        <v>2707</v>
      </c>
      <c r="L161" s="115" t="s">
        <v>348</v>
      </c>
      <c r="O161" s="115">
        <f t="shared" si="17"/>
        <v>296</v>
      </c>
      <c r="P161" s="115">
        <v>296</v>
      </c>
      <c r="Q161" s="115"/>
      <c r="S161" s="115">
        <v>2016</v>
      </c>
      <c r="T161" s="115" t="s">
        <v>4639</v>
      </c>
      <c r="U161" s="115" t="s">
        <v>4388</v>
      </c>
      <c r="X161" s="115">
        <f t="shared" si="18"/>
        <v>559</v>
      </c>
      <c r="Y161" s="115">
        <v>559</v>
      </c>
      <c r="Z161" s="115"/>
      <c r="AB161" s="115">
        <v>2017</v>
      </c>
      <c r="AC161" s="115" t="s">
        <v>4640</v>
      </c>
      <c r="AD161" s="115"/>
      <c r="AG161" s="115">
        <f t="shared" si="19"/>
        <v>65</v>
      </c>
      <c r="AH161" s="115">
        <v>30</v>
      </c>
      <c r="AI161" s="115">
        <v>35</v>
      </c>
      <c r="AK161" s="125">
        <v>2018</v>
      </c>
      <c r="AL161" s="125" t="s">
        <v>4641</v>
      </c>
      <c r="AM161" s="125"/>
      <c r="AP161" s="125">
        <f t="shared" si="20"/>
        <v>57</v>
      </c>
      <c r="AQ161" s="125">
        <v>42</v>
      </c>
      <c r="AR161" s="125">
        <v>15</v>
      </c>
      <c r="AT161" s="115">
        <v>2019</v>
      </c>
      <c r="AU161" s="115" t="s">
        <v>4642</v>
      </c>
      <c r="AV161" s="115"/>
      <c r="AY161" s="115">
        <f t="shared" si="21"/>
        <v>40</v>
      </c>
      <c r="AZ161" s="115">
        <v>25</v>
      </c>
      <c r="BA161" s="115">
        <v>15</v>
      </c>
      <c r="BC161" s="115">
        <v>2020</v>
      </c>
      <c r="BD161" s="115" t="s">
        <v>4078</v>
      </c>
      <c r="BE161" s="115"/>
      <c r="BH161" s="115">
        <f t="shared" si="22"/>
        <v>31</v>
      </c>
      <c r="BI161" s="115">
        <v>31</v>
      </c>
      <c r="BJ161" s="115"/>
    </row>
    <row r="162" spans="1:62">
      <c r="A162" s="115">
        <v>2014</v>
      </c>
      <c r="B162" s="115" t="s">
        <v>4643</v>
      </c>
      <c r="C162" s="115"/>
      <c r="F162" s="115">
        <f t="shared" si="23"/>
        <v>15</v>
      </c>
      <c r="G162" s="115">
        <v>12</v>
      </c>
      <c r="H162" s="115">
        <v>3</v>
      </c>
      <c r="J162" s="115">
        <v>2015</v>
      </c>
      <c r="K162" s="115" t="s">
        <v>2513</v>
      </c>
      <c r="L162" s="115"/>
      <c r="O162" s="115">
        <f t="shared" si="17"/>
        <v>339</v>
      </c>
      <c r="P162" s="115">
        <v>144</v>
      </c>
      <c r="Q162" s="115">
        <v>195</v>
      </c>
      <c r="S162" s="115">
        <v>2016</v>
      </c>
      <c r="T162" s="115" t="s">
        <v>4073</v>
      </c>
      <c r="U162" s="115"/>
      <c r="X162" s="115">
        <f t="shared" si="18"/>
        <v>458</v>
      </c>
      <c r="Y162" s="115">
        <v>241</v>
      </c>
      <c r="Z162" s="115">
        <v>217</v>
      </c>
      <c r="AB162" s="115">
        <v>2017</v>
      </c>
      <c r="AC162" s="115" t="s">
        <v>1874</v>
      </c>
      <c r="AD162" s="115"/>
      <c r="AG162" s="115">
        <f t="shared" si="19"/>
        <v>100887</v>
      </c>
      <c r="AH162" s="115">
        <v>83121</v>
      </c>
      <c r="AI162" s="115">
        <v>17766</v>
      </c>
      <c r="AK162" s="125">
        <v>2018</v>
      </c>
      <c r="AL162" s="125" t="s">
        <v>4117</v>
      </c>
      <c r="AM162" s="125"/>
      <c r="AP162" s="125">
        <f t="shared" si="20"/>
        <v>43</v>
      </c>
      <c r="AQ162" s="125">
        <v>26</v>
      </c>
      <c r="AR162" s="125">
        <v>17</v>
      </c>
      <c r="AT162" s="115">
        <v>2019</v>
      </c>
      <c r="AU162" s="115" t="s">
        <v>4644</v>
      </c>
      <c r="AV162" s="115"/>
      <c r="AY162" s="115">
        <f t="shared" si="21"/>
        <v>258</v>
      </c>
      <c r="AZ162" s="115">
        <v>185</v>
      </c>
      <c r="BA162" s="115">
        <v>73</v>
      </c>
      <c r="BC162" s="115">
        <v>2020</v>
      </c>
      <c r="BD162" s="115" t="s">
        <v>1173</v>
      </c>
      <c r="BE162" s="115"/>
      <c r="BH162" s="115">
        <f t="shared" si="22"/>
        <v>149</v>
      </c>
      <c r="BI162" s="115">
        <v>19</v>
      </c>
      <c r="BJ162" s="115">
        <v>130</v>
      </c>
    </row>
    <row r="163" spans="1:62">
      <c r="A163" s="115">
        <v>2014</v>
      </c>
      <c r="B163" s="115" t="s">
        <v>4001</v>
      </c>
      <c r="C163" s="115"/>
      <c r="F163" s="115">
        <f>SUM(G163:G163)</f>
        <v>33</v>
      </c>
      <c r="G163" s="115">
        <v>33</v>
      </c>
      <c r="H163" s="115">
        <v>52</v>
      </c>
      <c r="J163" s="115">
        <v>2015</v>
      </c>
      <c r="K163" s="115" t="s">
        <v>4645</v>
      </c>
      <c r="L163" s="115"/>
      <c r="O163" s="115">
        <f t="shared" si="17"/>
        <v>85</v>
      </c>
      <c r="P163" s="115">
        <v>75</v>
      </c>
      <c r="Q163" s="115">
        <v>10</v>
      </c>
      <c r="S163" s="115">
        <v>2016</v>
      </c>
      <c r="T163" s="115" t="s">
        <v>4646</v>
      </c>
      <c r="U163" s="115" t="s">
        <v>348</v>
      </c>
      <c r="X163" s="115">
        <f t="shared" si="18"/>
        <v>112</v>
      </c>
      <c r="Y163" s="115">
        <v>112</v>
      </c>
      <c r="Z163" s="115"/>
      <c r="AB163" s="115">
        <v>2017</v>
      </c>
      <c r="AC163" s="115" t="s">
        <v>3908</v>
      </c>
      <c r="AD163" s="115"/>
      <c r="AG163" s="115">
        <f t="shared" si="19"/>
        <v>74</v>
      </c>
      <c r="AH163" s="115">
        <v>34</v>
      </c>
      <c r="AI163" s="115">
        <v>40</v>
      </c>
      <c r="AK163" s="125">
        <v>2018</v>
      </c>
      <c r="AL163" s="125" t="s">
        <v>4487</v>
      </c>
      <c r="AM163" s="125" t="s">
        <v>348</v>
      </c>
      <c r="AP163" s="125">
        <f t="shared" si="20"/>
        <v>11</v>
      </c>
      <c r="AQ163" s="125">
        <v>11</v>
      </c>
      <c r="AR163" s="125"/>
      <c r="AT163" s="115">
        <v>2019</v>
      </c>
      <c r="AU163" s="115" t="s">
        <v>4647</v>
      </c>
      <c r="AV163" s="115"/>
      <c r="AY163" s="115">
        <f t="shared" si="21"/>
        <v>60</v>
      </c>
      <c r="AZ163" s="115">
        <v>33</v>
      </c>
      <c r="BA163" s="115">
        <v>27</v>
      </c>
      <c r="BC163" s="115">
        <v>2020</v>
      </c>
      <c r="BD163" s="115" t="s">
        <v>4648</v>
      </c>
      <c r="BE163" s="115"/>
      <c r="BH163" s="115">
        <f t="shared" si="22"/>
        <v>596</v>
      </c>
      <c r="BI163" s="115">
        <v>520</v>
      </c>
      <c r="BJ163" s="115">
        <v>76</v>
      </c>
    </row>
    <row r="164" spans="1:62">
      <c r="A164" s="115">
        <v>2014</v>
      </c>
      <c r="B164" s="115" t="s">
        <v>4649</v>
      </c>
      <c r="C164" s="115"/>
      <c r="F164" s="115">
        <f>SUM(G164:G164)</f>
        <v>15</v>
      </c>
      <c r="G164" s="115">
        <v>15</v>
      </c>
      <c r="H164" s="115">
        <v>14</v>
      </c>
      <c r="J164" s="115">
        <v>2015</v>
      </c>
      <c r="K164" s="115" t="s">
        <v>2519</v>
      </c>
      <c r="L164" s="115"/>
      <c r="O164" s="115">
        <f t="shared" si="17"/>
        <v>52</v>
      </c>
      <c r="P164" s="115">
        <v>33</v>
      </c>
      <c r="Q164" s="115">
        <v>19</v>
      </c>
      <c r="S164" s="115">
        <v>2016</v>
      </c>
      <c r="T164" s="115" t="s">
        <v>4650</v>
      </c>
      <c r="U164" s="115" t="s">
        <v>348</v>
      </c>
      <c r="X164" s="115">
        <f t="shared" si="18"/>
        <v>72</v>
      </c>
      <c r="Y164" s="115">
        <v>72</v>
      </c>
      <c r="Z164" s="115"/>
      <c r="AB164" s="115">
        <v>2017</v>
      </c>
      <c r="AC164" s="115" t="s">
        <v>923</v>
      </c>
      <c r="AD164" s="115"/>
      <c r="AG164" s="115">
        <f t="shared" si="19"/>
        <v>59</v>
      </c>
      <c r="AH164" s="115">
        <v>18</v>
      </c>
      <c r="AI164" s="115">
        <v>41</v>
      </c>
      <c r="AK164" s="125">
        <v>2018</v>
      </c>
      <c r="AL164" s="125" t="s">
        <v>4126</v>
      </c>
      <c r="AM164" s="125" t="s">
        <v>378</v>
      </c>
      <c r="AP164" s="125">
        <f t="shared" si="20"/>
        <v>13</v>
      </c>
      <c r="AQ164" s="125">
        <v>13</v>
      </c>
      <c r="AR164" s="125"/>
      <c r="AT164" s="115">
        <v>2019</v>
      </c>
      <c r="AU164" s="115" t="s">
        <v>4651</v>
      </c>
      <c r="AV164" s="115"/>
      <c r="AY164" s="115">
        <f t="shared" si="21"/>
        <v>32</v>
      </c>
      <c r="AZ164" s="115">
        <v>18</v>
      </c>
      <c r="BA164" s="115">
        <v>14</v>
      </c>
      <c r="BC164" s="115">
        <v>2020</v>
      </c>
      <c r="BD164" s="115" t="s">
        <v>4652</v>
      </c>
      <c r="BE164" s="115"/>
      <c r="BH164" s="115">
        <f t="shared" si="22"/>
        <v>179</v>
      </c>
      <c r="BI164" s="115">
        <v>145</v>
      </c>
      <c r="BJ164" s="115">
        <v>34</v>
      </c>
    </row>
    <row r="165" spans="1:62">
      <c r="A165" s="115">
        <v>2014</v>
      </c>
      <c r="B165" s="115" t="s">
        <v>2211</v>
      </c>
      <c r="C165" s="115"/>
      <c r="F165" s="115">
        <f>SUM(G165:G165)</f>
        <v>28</v>
      </c>
      <c r="G165" s="115">
        <v>28</v>
      </c>
      <c r="H165" s="115">
        <v>19</v>
      </c>
      <c r="J165" s="115">
        <v>2015</v>
      </c>
      <c r="K165" s="115" t="s">
        <v>4653</v>
      </c>
      <c r="L165" s="115"/>
      <c r="O165" s="115">
        <f t="shared" si="17"/>
        <v>35</v>
      </c>
      <c r="P165" s="115">
        <v>31</v>
      </c>
      <c r="Q165" s="115">
        <v>4</v>
      </c>
      <c r="S165" s="115">
        <v>2016</v>
      </c>
      <c r="T165" s="115" t="s">
        <v>4072</v>
      </c>
      <c r="U165" s="115" t="s">
        <v>348</v>
      </c>
      <c r="X165" s="115">
        <f t="shared" si="18"/>
        <v>154</v>
      </c>
      <c r="Y165" s="115">
        <v>154</v>
      </c>
      <c r="Z165" s="115"/>
      <c r="AB165" s="115">
        <v>2017</v>
      </c>
      <c r="AC165" s="115" t="s">
        <v>4654</v>
      </c>
      <c r="AD165" s="115"/>
      <c r="AG165" s="115">
        <f t="shared" si="19"/>
        <v>71</v>
      </c>
      <c r="AH165" s="115">
        <v>30</v>
      </c>
      <c r="AI165" s="115">
        <v>41</v>
      </c>
      <c r="AK165" s="125">
        <v>2018</v>
      </c>
      <c r="AL165" s="125" t="s">
        <v>4655</v>
      </c>
      <c r="AM165" s="125"/>
      <c r="AP165" s="125">
        <f t="shared" si="20"/>
        <v>189</v>
      </c>
      <c r="AQ165" s="125">
        <v>96</v>
      </c>
      <c r="AR165" s="125">
        <v>93</v>
      </c>
      <c r="AT165" s="115">
        <v>2019</v>
      </c>
      <c r="AU165" s="115" t="s">
        <v>4195</v>
      </c>
      <c r="AV165" s="115"/>
      <c r="AY165" s="115">
        <f t="shared" si="21"/>
        <v>100</v>
      </c>
      <c r="AZ165" s="115">
        <v>72</v>
      </c>
      <c r="BA165" s="115">
        <v>28</v>
      </c>
      <c r="BC165" s="115">
        <v>2020</v>
      </c>
      <c r="BD165" s="115" t="s">
        <v>4656</v>
      </c>
      <c r="BE165" s="115"/>
      <c r="BH165" s="115">
        <f t="shared" si="22"/>
        <v>200</v>
      </c>
      <c r="BI165" s="115">
        <v>135</v>
      </c>
      <c r="BJ165" s="115">
        <v>65</v>
      </c>
    </row>
    <row r="166" spans="1:62">
      <c r="A166" s="115">
        <v>2014</v>
      </c>
      <c r="B166" s="115" t="s">
        <v>4657</v>
      </c>
      <c r="C166" s="115"/>
      <c r="F166" s="115">
        <f t="shared" si="23"/>
        <v>26</v>
      </c>
      <c r="G166" s="115">
        <v>16</v>
      </c>
      <c r="H166" s="115">
        <v>10</v>
      </c>
      <c r="J166" s="115">
        <v>2015</v>
      </c>
      <c r="K166" s="115" t="s">
        <v>4658</v>
      </c>
      <c r="L166" s="115" t="s">
        <v>348</v>
      </c>
      <c r="O166" s="115">
        <f t="shared" si="17"/>
        <v>20</v>
      </c>
      <c r="P166" s="115">
        <v>20</v>
      </c>
      <c r="Q166" s="115"/>
      <c r="S166" s="115">
        <v>2016</v>
      </c>
      <c r="T166" s="115" t="s">
        <v>4416</v>
      </c>
      <c r="U166" s="115" t="s">
        <v>348</v>
      </c>
      <c r="X166" s="115">
        <f t="shared" si="18"/>
        <v>104</v>
      </c>
      <c r="Y166" s="115">
        <v>104</v>
      </c>
      <c r="Z166" s="115"/>
      <c r="AB166" s="115">
        <v>2017</v>
      </c>
      <c r="AC166" s="115" t="s">
        <v>4087</v>
      </c>
      <c r="AD166" s="115"/>
      <c r="AG166" s="115">
        <f t="shared" si="19"/>
        <v>381</v>
      </c>
      <c r="AH166" s="115">
        <v>149</v>
      </c>
      <c r="AI166" s="115">
        <v>232</v>
      </c>
      <c r="AK166" s="125">
        <v>2018</v>
      </c>
      <c r="AL166" s="125" t="s">
        <v>4428</v>
      </c>
      <c r="AM166" s="125" t="s">
        <v>348</v>
      </c>
      <c r="AP166" s="125">
        <f t="shared" si="20"/>
        <v>44</v>
      </c>
      <c r="AQ166" s="125">
        <v>44</v>
      </c>
      <c r="AR166" s="125"/>
      <c r="AT166" s="115">
        <v>2019</v>
      </c>
      <c r="AU166" s="115" t="s">
        <v>1173</v>
      </c>
      <c r="AV166" s="115"/>
      <c r="AY166" s="115">
        <f t="shared" si="21"/>
        <v>136</v>
      </c>
      <c r="AZ166" s="115">
        <v>17</v>
      </c>
      <c r="BA166" s="115">
        <v>119</v>
      </c>
      <c r="BC166" s="115">
        <v>2020</v>
      </c>
      <c r="BD166" s="115" t="s">
        <v>4659</v>
      </c>
      <c r="BE166" s="115"/>
      <c r="BH166" s="115">
        <f t="shared" si="22"/>
        <v>3276</v>
      </c>
      <c r="BI166" s="115">
        <v>1844</v>
      </c>
      <c r="BJ166" s="115">
        <v>1432</v>
      </c>
    </row>
    <row r="167" spans="1:62">
      <c r="A167" s="115">
        <v>2014</v>
      </c>
      <c r="B167" s="115" t="s">
        <v>4194</v>
      </c>
      <c r="C167" s="115" t="s">
        <v>4660</v>
      </c>
      <c r="F167" s="115">
        <f t="shared" si="23"/>
        <v>33</v>
      </c>
      <c r="G167" s="115">
        <v>33</v>
      </c>
      <c r="H167" s="115"/>
      <c r="J167" s="115">
        <v>2015</v>
      </c>
      <c r="K167" s="115" t="s">
        <v>4661</v>
      </c>
      <c r="L167" s="115"/>
      <c r="O167" s="115">
        <f t="shared" si="17"/>
        <v>99</v>
      </c>
      <c r="P167" s="115">
        <v>86</v>
      </c>
      <c r="Q167" s="115">
        <v>13</v>
      </c>
      <c r="S167" s="116">
        <v>2016</v>
      </c>
      <c r="T167" s="116" t="s">
        <v>4662</v>
      </c>
      <c r="U167" s="116" t="s">
        <v>4663</v>
      </c>
      <c r="V167" s="116" t="s">
        <v>914</v>
      </c>
      <c r="X167" s="116">
        <f t="shared" si="18"/>
        <v>38</v>
      </c>
      <c r="Y167" s="116">
        <v>38</v>
      </c>
      <c r="Z167" s="116"/>
      <c r="AB167" s="115">
        <v>2017</v>
      </c>
      <c r="AC167" s="115" t="s">
        <v>4019</v>
      </c>
      <c r="AD167" s="115"/>
      <c r="AG167" s="115">
        <f t="shared" si="19"/>
        <v>292</v>
      </c>
      <c r="AH167" s="115">
        <v>88</v>
      </c>
      <c r="AI167" s="115">
        <v>204</v>
      </c>
      <c r="AK167" s="125">
        <v>2018</v>
      </c>
      <c r="AL167" s="125" t="s">
        <v>4216</v>
      </c>
      <c r="AM167" s="125"/>
      <c r="AP167" s="125">
        <f t="shared" si="20"/>
        <v>32</v>
      </c>
      <c r="AQ167" s="125">
        <v>13</v>
      </c>
      <c r="AR167" s="125">
        <v>19</v>
      </c>
      <c r="AT167" s="115">
        <v>2019</v>
      </c>
      <c r="AU167" s="115" t="s">
        <v>4664</v>
      </c>
      <c r="AV167" s="115"/>
      <c r="AY167" s="115">
        <f t="shared" si="21"/>
        <v>100</v>
      </c>
      <c r="AZ167" s="115">
        <v>50</v>
      </c>
      <c r="BA167" s="115">
        <v>50</v>
      </c>
      <c r="BC167" s="115">
        <v>2020</v>
      </c>
      <c r="BD167" s="115" t="s">
        <v>3081</v>
      </c>
      <c r="BE167" s="115"/>
      <c r="BH167" s="115">
        <f t="shared" si="22"/>
        <v>25</v>
      </c>
      <c r="BI167" s="115">
        <v>12</v>
      </c>
      <c r="BJ167" s="115">
        <v>13</v>
      </c>
    </row>
    <row r="168" spans="1:62">
      <c r="A168" s="115">
        <v>2014</v>
      </c>
      <c r="B168" s="115" t="s">
        <v>4665</v>
      </c>
      <c r="C168" s="115"/>
      <c r="F168" s="115">
        <f t="shared" si="23"/>
        <v>235</v>
      </c>
      <c r="G168" s="115">
        <v>145</v>
      </c>
      <c r="H168" s="115">
        <v>90</v>
      </c>
      <c r="J168" s="115">
        <v>2015</v>
      </c>
      <c r="K168" s="115" t="s">
        <v>4372</v>
      </c>
      <c r="L168" s="115"/>
      <c r="O168" s="115">
        <f t="shared" si="17"/>
        <v>27</v>
      </c>
      <c r="P168" s="115">
        <v>23</v>
      </c>
      <c r="Q168" s="115">
        <v>4</v>
      </c>
      <c r="S168" s="116">
        <v>2016</v>
      </c>
      <c r="T168" s="116" t="s">
        <v>4666</v>
      </c>
      <c r="U168" s="116" t="s">
        <v>4667</v>
      </c>
      <c r="V168" s="116" t="s">
        <v>914</v>
      </c>
      <c r="X168" s="116">
        <f t="shared" si="18"/>
        <v>124</v>
      </c>
      <c r="Y168" s="116">
        <v>124</v>
      </c>
      <c r="Z168" s="116"/>
      <c r="AB168" s="115">
        <v>2017</v>
      </c>
      <c r="AC168" s="115" t="s">
        <v>4668</v>
      </c>
      <c r="AD168" s="115"/>
      <c r="AG168" s="115">
        <f t="shared" si="19"/>
        <v>22</v>
      </c>
      <c r="AH168" s="115">
        <v>4</v>
      </c>
      <c r="AI168" s="115">
        <v>18</v>
      </c>
      <c r="AK168" s="125">
        <v>2018</v>
      </c>
      <c r="AL168" s="125" t="s">
        <v>3964</v>
      </c>
      <c r="AM168" s="125"/>
      <c r="AP168" s="125">
        <f t="shared" si="20"/>
        <v>719</v>
      </c>
      <c r="AQ168" s="125">
        <v>339</v>
      </c>
      <c r="AR168" s="125">
        <v>380</v>
      </c>
      <c r="AT168" s="115">
        <v>2019</v>
      </c>
      <c r="AU168" s="115" t="s">
        <v>4664</v>
      </c>
      <c r="AV168" s="115"/>
      <c r="AY168" s="115">
        <f t="shared" si="21"/>
        <v>104255</v>
      </c>
      <c r="AZ168" s="115">
        <v>80820</v>
      </c>
      <c r="BA168" s="115">
        <v>23435</v>
      </c>
      <c r="BC168" s="115">
        <v>2020</v>
      </c>
      <c r="BD168" s="115" t="s">
        <v>4669</v>
      </c>
      <c r="BE168" s="115"/>
      <c r="BH168" s="115">
        <f t="shared" si="22"/>
        <v>82</v>
      </c>
      <c r="BI168" s="115">
        <v>37</v>
      </c>
      <c r="BJ168" s="115">
        <v>45</v>
      </c>
    </row>
    <row r="169" spans="1:62">
      <c r="A169" s="115">
        <v>2014</v>
      </c>
      <c r="B169" s="115" t="s">
        <v>4670</v>
      </c>
      <c r="C169" s="115"/>
      <c r="F169" s="115">
        <f t="shared" si="23"/>
        <v>1205</v>
      </c>
      <c r="G169" s="115">
        <v>697</v>
      </c>
      <c r="H169" s="115">
        <v>508</v>
      </c>
      <c r="J169" s="115">
        <v>2015</v>
      </c>
      <c r="K169" s="115" t="s">
        <v>4671</v>
      </c>
      <c r="L169" s="115"/>
      <c r="O169" s="115">
        <f t="shared" si="17"/>
        <v>200</v>
      </c>
      <c r="P169" s="115">
        <v>168</v>
      </c>
      <c r="Q169" s="115">
        <v>32</v>
      </c>
      <c r="S169" s="115">
        <v>2016</v>
      </c>
      <c r="T169" s="115" t="s">
        <v>4672</v>
      </c>
      <c r="U169" s="115"/>
      <c r="X169" s="115">
        <f t="shared" si="18"/>
        <v>24</v>
      </c>
      <c r="Y169" s="115">
        <v>8</v>
      </c>
      <c r="Z169" s="115">
        <v>16</v>
      </c>
      <c r="AB169" s="115">
        <v>2017</v>
      </c>
      <c r="AC169" s="115" t="s">
        <v>4673</v>
      </c>
      <c r="AD169" s="115"/>
      <c r="AG169" s="115">
        <f t="shared" si="19"/>
        <v>150</v>
      </c>
      <c r="AH169" s="115">
        <v>83</v>
      </c>
      <c r="AI169" s="115">
        <v>67</v>
      </c>
      <c r="AK169" s="125">
        <v>2018</v>
      </c>
      <c r="AL169" s="125" t="s">
        <v>3634</v>
      </c>
      <c r="AM169" s="125"/>
      <c r="AP169" s="125">
        <f t="shared" si="20"/>
        <v>97</v>
      </c>
      <c r="AQ169" s="125">
        <v>41</v>
      </c>
      <c r="AR169" s="125">
        <v>56</v>
      </c>
      <c r="AT169" s="115">
        <v>2019</v>
      </c>
      <c r="AU169" s="115" t="s">
        <v>4674</v>
      </c>
      <c r="AV169" s="115"/>
      <c r="AY169" s="115">
        <f t="shared" si="21"/>
        <v>58</v>
      </c>
      <c r="AZ169" s="115">
        <v>30</v>
      </c>
      <c r="BA169" s="115">
        <v>28</v>
      </c>
      <c r="BC169" s="115">
        <v>2020</v>
      </c>
      <c r="BD169" s="115" t="s">
        <v>4436</v>
      </c>
      <c r="BE169" s="115"/>
      <c r="BH169" s="115">
        <f t="shared" si="22"/>
        <v>47</v>
      </c>
      <c r="BI169" s="115">
        <v>24</v>
      </c>
      <c r="BJ169" s="115">
        <v>23</v>
      </c>
    </row>
    <row r="170" spans="1:62">
      <c r="A170" s="115">
        <v>2014</v>
      </c>
      <c r="B170" s="115" t="s">
        <v>4675</v>
      </c>
      <c r="C170" s="115"/>
      <c r="F170" s="115">
        <f t="shared" si="23"/>
        <v>73</v>
      </c>
      <c r="G170" s="115">
        <v>40</v>
      </c>
      <c r="H170" s="115">
        <v>33</v>
      </c>
      <c r="J170" s="115">
        <v>2015</v>
      </c>
      <c r="K170" s="115" t="s">
        <v>4614</v>
      </c>
      <c r="L170" s="115"/>
      <c r="O170" s="115">
        <f t="shared" si="17"/>
        <v>70</v>
      </c>
      <c r="P170" s="115">
        <v>42</v>
      </c>
      <c r="Q170" s="115">
        <v>28</v>
      </c>
      <c r="S170" s="115">
        <v>2016</v>
      </c>
      <c r="T170" s="115" t="s">
        <v>4676</v>
      </c>
      <c r="U170" s="115"/>
      <c r="X170" s="115">
        <f t="shared" si="18"/>
        <v>60</v>
      </c>
      <c r="Y170" s="115">
        <v>36</v>
      </c>
      <c r="Z170" s="115">
        <v>24</v>
      </c>
      <c r="AB170" s="115">
        <v>2017</v>
      </c>
      <c r="AC170" s="115" t="s">
        <v>4677</v>
      </c>
      <c r="AD170" s="115"/>
      <c r="AG170" s="115">
        <f t="shared" si="19"/>
        <v>60</v>
      </c>
      <c r="AH170" s="115">
        <v>37</v>
      </c>
      <c r="AI170" s="115">
        <v>23</v>
      </c>
      <c r="AK170" s="125">
        <v>2018</v>
      </c>
      <c r="AL170" s="125" t="s">
        <v>1361</v>
      </c>
      <c r="AM170" s="125" t="s">
        <v>641</v>
      </c>
      <c r="AP170" s="125">
        <f t="shared" si="20"/>
        <v>36</v>
      </c>
      <c r="AQ170" s="125">
        <v>36</v>
      </c>
      <c r="AR170" s="125"/>
      <c r="AT170" s="115">
        <v>2019</v>
      </c>
      <c r="AU170" s="115" t="s">
        <v>3264</v>
      </c>
      <c r="AV170" s="115"/>
      <c r="AY170" s="115">
        <f t="shared" si="21"/>
        <v>222</v>
      </c>
      <c r="AZ170" s="115">
        <v>132</v>
      </c>
      <c r="BA170" s="115">
        <v>90</v>
      </c>
      <c r="BC170" s="115">
        <v>2020</v>
      </c>
      <c r="BD170" s="115" t="s">
        <v>4324</v>
      </c>
      <c r="BE170" s="115"/>
      <c r="BH170" s="115">
        <f t="shared" si="22"/>
        <v>34</v>
      </c>
      <c r="BI170" s="115">
        <v>31</v>
      </c>
      <c r="BJ170" s="115">
        <v>3</v>
      </c>
    </row>
    <row r="171" spans="1:62">
      <c r="A171" s="115">
        <v>2014</v>
      </c>
      <c r="B171" s="115" t="s">
        <v>4678</v>
      </c>
      <c r="C171" s="115"/>
      <c r="F171" s="115">
        <f t="shared" si="23"/>
        <v>27</v>
      </c>
      <c r="G171" s="115">
        <v>9</v>
      </c>
      <c r="H171" s="115">
        <v>18</v>
      </c>
      <c r="J171" s="115">
        <v>2015</v>
      </c>
      <c r="K171" s="115" t="s">
        <v>1173</v>
      </c>
      <c r="L171" s="115"/>
      <c r="O171" s="115">
        <f t="shared" si="17"/>
        <v>8</v>
      </c>
      <c r="P171" s="115">
        <v>5</v>
      </c>
      <c r="Q171" s="115">
        <v>3</v>
      </c>
      <c r="S171" s="115">
        <v>2016</v>
      </c>
      <c r="T171" s="115" t="s">
        <v>4068</v>
      </c>
      <c r="U171" s="115"/>
      <c r="X171" s="115">
        <f t="shared" si="18"/>
        <v>155</v>
      </c>
      <c r="Y171" s="115">
        <v>19</v>
      </c>
      <c r="Z171" s="115">
        <v>136</v>
      </c>
      <c r="AB171" s="115">
        <v>2017</v>
      </c>
      <c r="AC171" s="115" t="s">
        <v>4679</v>
      </c>
      <c r="AD171" s="115"/>
      <c r="AG171" s="115">
        <f t="shared" si="19"/>
        <v>36</v>
      </c>
      <c r="AH171" s="115">
        <v>33</v>
      </c>
      <c r="AI171" s="115">
        <v>3</v>
      </c>
      <c r="AK171" s="125">
        <v>2018</v>
      </c>
      <c r="AL171" s="125" t="s">
        <v>3989</v>
      </c>
      <c r="AM171" s="125"/>
      <c r="AP171" s="125">
        <f t="shared" si="20"/>
        <v>743</v>
      </c>
      <c r="AQ171" s="125">
        <v>177</v>
      </c>
      <c r="AR171" s="125">
        <v>566</v>
      </c>
      <c r="AT171" s="115">
        <v>2019</v>
      </c>
      <c r="AU171" s="115" t="s">
        <v>4152</v>
      </c>
      <c r="AV171" s="115"/>
      <c r="AY171" s="115">
        <f t="shared" si="21"/>
        <v>194</v>
      </c>
      <c r="AZ171" s="115">
        <v>111</v>
      </c>
      <c r="BA171" s="115">
        <v>83</v>
      </c>
      <c r="BC171" s="115">
        <v>2020</v>
      </c>
      <c r="BD171" s="115" t="s">
        <v>4143</v>
      </c>
      <c r="BE171" s="115"/>
      <c r="BH171" s="115">
        <f t="shared" si="22"/>
        <v>111</v>
      </c>
      <c r="BI171" s="115">
        <v>76</v>
      </c>
      <c r="BJ171" s="115">
        <v>35</v>
      </c>
    </row>
    <row r="172" spans="1:62">
      <c r="A172" s="115">
        <v>2014</v>
      </c>
      <c r="B172" s="115" t="s">
        <v>4680</v>
      </c>
      <c r="C172" s="115"/>
      <c r="F172" s="115">
        <f t="shared" si="23"/>
        <v>64</v>
      </c>
      <c r="G172" s="115">
        <v>36</v>
      </c>
      <c r="H172" s="115">
        <v>28</v>
      </c>
      <c r="J172" s="115">
        <v>2015</v>
      </c>
      <c r="K172" s="115" t="s">
        <v>1496</v>
      </c>
      <c r="L172" s="115"/>
      <c r="O172" s="115">
        <f t="shared" si="17"/>
        <v>21</v>
      </c>
      <c r="P172" s="115">
        <v>10</v>
      </c>
      <c r="Q172" s="115">
        <v>11</v>
      </c>
      <c r="S172" s="115">
        <v>2016</v>
      </c>
      <c r="T172" s="115" t="s">
        <v>4681</v>
      </c>
      <c r="U172" s="115"/>
      <c r="X172" s="115">
        <f t="shared" si="18"/>
        <v>12</v>
      </c>
      <c r="Y172" s="115">
        <v>7</v>
      </c>
      <c r="Z172" s="115">
        <v>5</v>
      </c>
      <c r="AB172" s="115">
        <v>2017</v>
      </c>
      <c r="AC172" s="115" t="s">
        <v>3924</v>
      </c>
      <c r="AD172" s="115"/>
      <c r="AG172" s="115">
        <f t="shared" si="19"/>
        <v>25</v>
      </c>
      <c r="AH172" s="115">
        <v>19</v>
      </c>
      <c r="AI172" s="115">
        <v>6</v>
      </c>
      <c r="AK172" s="125">
        <v>2018</v>
      </c>
      <c r="AL172" s="125" t="s">
        <v>4682</v>
      </c>
      <c r="AM172" s="125"/>
      <c r="AP172" s="125">
        <f t="shared" si="20"/>
        <v>147</v>
      </c>
      <c r="AQ172" s="125">
        <v>79</v>
      </c>
      <c r="AR172" s="125">
        <v>68</v>
      </c>
      <c r="AT172" s="115">
        <v>2019</v>
      </c>
      <c r="AU172" s="115" t="s">
        <v>4683</v>
      </c>
      <c r="AV172" s="115"/>
      <c r="AY172" s="115">
        <f t="shared" si="21"/>
        <v>80</v>
      </c>
      <c r="AZ172" s="115">
        <v>16</v>
      </c>
      <c r="BA172" s="115">
        <v>64</v>
      </c>
      <c r="BC172" s="115">
        <v>2020</v>
      </c>
      <c r="BD172" s="115" t="s">
        <v>1478</v>
      </c>
      <c r="BE172" s="115"/>
      <c r="BH172" s="115">
        <f t="shared" si="22"/>
        <v>228</v>
      </c>
      <c r="BI172" s="115">
        <v>120</v>
      </c>
      <c r="BJ172" s="115">
        <v>108</v>
      </c>
    </row>
    <row r="173" spans="1:62">
      <c r="A173" s="116">
        <v>2014</v>
      </c>
      <c r="B173" s="116" t="s">
        <v>4684</v>
      </c>
      <c r="C173" s="116" t="s">
        <v>4685</v>
      </c>
      <c r="D173" s="116" t="s">
        <v>914</v>
      </c>
      <c r="E173" s="116"/>
      <c r="F173" s="116">
        <f t="shared" si="23"/>
        <v>498</v>
      </c>
      <c r="G173" s="116"/>
      <c r="H173" s="116">
        <v>498</v>
      </c>
      <c r="J173" s="115">
        <v>2015</v>
      </c>
      <c r="K173" s="115" t="s">
        <v>4686</v>
      </c>
      <c r="L173" s="115"/>
      <c r="M173" s="116"/>
      <c r="N173" s="116"/>
      <c r="O173" s="115">
        <f t="shared" si="17"/>
        <v>569</v>
      </c>
      <c r="P173" s="115">
        <v>569</v>
      </c>
      <c r="Q173" s="115"/>
      <c r="S173" s="115">
        <v>2016</v>
      </c>
      <c r="T173" s="115" t="s">
        <v>4687</v>
      </c>
      <c r="U173" s="115"/>
      <c r="V173" s="116"/>
      <c r="W173" s="116"/>
      <c r="X173" s="115">
        <f t="shared" si="18"/>
        <v>20</v>
      </c>
      <c r="Y173" s="115">
        <v>14</v>
      </c>
      <c r="Z173" s="115">
        <v>6</v>
      </c>
      <c r="AB173" s="115">
        <v>2017</v>
      </c>
      <c r="AC173" s="115" t="s">
        <v>4486</v>
      </c>
      <c r="AD173" s="115"/>
      <c r="AE173" s="116"/>
      <c r="AF173" s="116"/>
      <c r="AG173" s="115">
        <f t="shared" si="19"/>
        <v>50</v>
      </c>
      <c r="AH173" s="115">
        <v>33</v>
      </c>
      <c r="AI173" s="115">
        <v>17</v>
      </c>
      <c r="AK173" s="125">
        <v>2018</v>
      </c>
      <c r="AL173" s="125" t="s">
        <v>1311</v>
      </c>
      <c r="AM173" s="125"/>
      <c r="AN173" s="116"/>
      <c r="AO173" s="116"/>
      <c r="AP173" s="125">
        <f t="shared" si="20"/>
        <v>24</v>
      </c>
      <c r="AQ173" s="125">
        <v>18</v>
      </c>
      <c r="AR173" s="125">
        <v>6</v>
      </c>
      <c r="AT173" s="115">
        <v>2019</v>
      </c>
      <c r="AU173" s="115" t="s">
        <v>4688</v>
      </c>
      <c r="AV173" s="115" t="s">
        <v>4268</v>
      </c>
      <c r="AW173" s="116"/>
      <c r="AX173" s="116"/>
      <c r="AY173" s="115">
        <f t="shared" si="21"/>
        <v>10</v>
      </c>
      <c r="AZ173" s="115">
        <v>10</v>
      </c>
      <c r="BA173" s="115"/>
      <c r="BC173" s="115">
        <v>2020</v>
      </c>
      <c r="BD173" s="115" t="s">
        <v>4461</v>
      </c>
      <c r="BE173" s="115"/>
      <c r="BF173" s="116"/>
      <c r="BG173" s="116"/>
      <c r="BH173" s="115">
        <f t="shared" si="22"/>
        <v>37</v>
      </c>
      <c r="BI173" s="115">
        <v>26</v>
      </c>
      <c r="BJ173" s="115">
        <v>11</v>
      </c>
    </row>
    <row r="174" spans="1:62">
      <c r="A174" s="115">
        <v>2014</v>
      </c>
      <c r="B174" s="115" t="s">
        <v>4689</v>
      </c>
      <c r="C174" s="115" t="s">
        <v>4690</v>
      </c>
      <c r="F174" s="115">
        <f t="shared" si="23"/>
        <v>2081</v>
      </c>
      <c r="G174" s="115">
        <v>2081</v>
      </c>
      <c r="H174" s="115"/>
      <c r="J174" s="116">
        <v>2015</v>
      </c>
      <c r="K174" s="116" t="s">
        <v>4691</v>
      </c>
      <c r="L174" s="116" t="s">
        <v>2588</v>
      </c>
      <c r="M174" s="116" t="s">
        <v>914</v>
      </c>
      <c r="O174" s="116">
        <f t="shared" si="17"/>
        <v>396</v>
      </c>
      <c r="P174" s="116">
        <v>396</v>
      </c>
      <c r="Q174" s="116"/>
      <c r="S174" s="115">
        <v>2016</v>
      </c>
      <c r="T174" s="115" t="s">
        <v>4692</v>
      </c>
      <c r="U174" s="115"/>
      <c r="X174" s="115">
        <f t="shared" si="18"/>
        <v>84</v>
      </c>
      <c r="Y174" s="115">
        <v>59</v>
      </c>
      <c r="Z174" s="115">
        <v>25</v>
      </c>
      <c r="AB174" s="115">
        <v>2017</v>
      </c>
      <c r="AC174" s="115" t="s">
        <v>4639</v>
      </c>
      <c r="AD174" s="115" t="s">
        <v>1243</v>
      </c>
      <c r="AG174" s="115">
        <f t="shared" si="19"/>
        <v>298</v>
      </c>
      <c r="AH174" s="115">
        <v>298</v>
      </c>
      <c r="AI174" s="115"/>
      <c r="AK174" s="125">
        <v>2018</v>
      </c>
      <c r="AL174" s="125" t="s">
        <v>976</v>
      </c>
      <c r="AM174" s="125"/>
      <c r="AP174" s="125">
        <f t="shared" si="20"/>
        <v>56</v>
      </c>
      <c r="AQ174" s="125">
        <v>4</v>
      </c>
      <c r="AR174" s="125">
        <v>52</v>
      </c>
      <c r="AT174" s="115">
        <v>2019</v>
      </c>
      <c r="AU174" s="115" t="s">
        <v>4693</v>
      </c>
      <c r="AV174" s="115"/>
      <c r="AY174" s="115">
        <f t="shared" si="21"/>
        <v>64</v>
      </c>
      <c r="AZ174" s="115">
        <v>20</v>
      </c>
      <c r="BA174" s="115">
        <v>44</v>
      </c>
      <c r="BC174" s="115">
        <v>2020</v>
      </c>
      <c r="BD174" s="115" t="s">
        <v>2782</v>
      </c>
      <c r="BE174" s="115"/>
      <c r="BH174" s="115">
        <f t="shared" si="22"/>
        <v>373</v>
      </c>
      <c r="BI174" s="115">
        <v>205</v>
      </c>
      <c r="BJ174" s="115">
        <v>168</v>
      </c>
    </row>
    <row r="175" spans="1:62">
      <c r="A175" s="115">
        <v>2014</v>
      </c>
      <c r="B175" s="115" t="s">
        <v>4694</v>
      </c>
      <c r="C175" s="115"/>
      <c r="F175" s="115">
        <f t="shared" si="23"/>
        <v>65</v>
      </c>
      <c r="G175" s="115">
        <v>35</v>
      </c>
      <c r="H175" s="115">
        <v>30</v>
      </c>
      <c r="J175" s="115">
        <v>2015</v>
      </c>
      <c r="K175" s="115" t="s">
        <v>4695</v>
      </c>
      <c r="L175" s="115" t="s">
        <v>4696</v>
      </c>
      <c r="O175" s="115">
        <f t="shared" si="17"/>
        <v>142</v>
      </c>
      <c r="P175" s="115">
        <v>142</v>
      </c>
      <c r="Q175" s="115"/>
      <c r="S175" s="115">
        <v>2016</v>
      </c>
      <c r="T175" s="115" t="s">
        <v>230</v>
      </c>
      <c r="U175" s="115"/>
      <c r="X175" s="115">
        <f t="shared" si="18"/>
        <v>73</v>
      </c>
      <c r="Y175" s="115">
        <v>47</v>
      </c>
      <c r="Z175" s="115">
        <v>26</v>
      </c>
      <c r="AB175" s="115">
        <v>2017</v>
      </c>
      <c r="AC175" s="115" t="s">
        <v>2723</v>
      </c>
      <c r="AD175" s="115"/>
      <c r="AG175" s="115">
        <f t="shared" si="19"/>
        <v>38</v>
      </c>
      <c r="AH175" s="115">
        <v>22</v>
      </c>
      <c r="AI175" s="115">
        <v>16</v>
      </c>
      <c r="AK175" s="125">
        <v>2018</v>
      </c>
      <c r="AL175" s="125" t="s">
        <v>1173</v>
      </c>
      <c r="AM175" s="125"/>
      <c r="AP175" s="125">
        <f t="shared" si="20"/>
        <v>100</v>
      </c>
      <c r="AQ175" s="125">
        <v>32</v>
      </c>
      <c r="AR175" s="125">
        <v>68</v>
      </c>
      <c r="AT175" s="115">
        <v>2019</v>
      </c>
      <c r="AU175" s="115" t="s">
        <v>4655</v>
      </c>
      <c r="AV175" s="115"/>
      <c r="AY175" s="115">
        <f t="shared" si="21"/>
        <v>1511</v>
      </c>
      <c r="AZ175" s="115">
        <v>730</v>
      </c>
      <c r="BA175" s="115">
        <v>781</v>
      </c>
      <c r="BC175" s="115">
        <v>2020</v>
      </c>
      <c r="BD175" s="115" t="s">
        <v>4697</v>
      </c>
      <c r="BE175" s="115"/>
      <c r="BH175" s="115">
        <f t="shared" si="22"/>
        <v>266</v>
      </c>
      <c r="BI175" s="115">
        <v>117</v>
      </c>
      <c r="BJ175" s="115">
        <v>149</v>
      </c>
    </row>
    <row r="176" spans="1:62">
      <c r="A176" s="115">
        <v>2014</v>
      </c>
      <c r="B176" s="115" t="s">
        <v>1173</v>
      </c>
      <c r="C176" s="115"/>
      <c r="F176" s="115">
        <f t="shared" si="23"/>
        <v>49</v>
      </c>
      <c r="G176" s="115">
        <v>28</v>
      </c>
      <c r="H176" s="115">
        <v>21</v>
      </c>
      <c r="J176" s="115">
        <v>2015</v>
      </c>
      <c r="K176" s="115" t="s">
        <v>4698</v>
      </c>
      <c r="L176" s="115"/>
      <c r="O176" s="115">
        <f t="shared" si="17"/>
        <v>10687</v>
      </c>
      <c r="P176" s="115">
        <v>8931</v>
      </c>
      <c r="Q176" s="115">
        <v>1756</v>
      </c>
      <c r="S176" s="115">
        <v>2016</v>
      </c>
      <c r="T176" s="115" t="s">
        <v>4118</v>
      </c>
      <c r="U176" s="115"/>
      <c r="X176" s="115">
        <f t="shared" si="18"/>
        <v>106</v>
      </c>
      <c r="Y176" s="115">
        <v>86</v>
      </c>
      <c r="Z176" s="115">
        <v>20</v>
      </c>
      <c r="AB176" s="115">
        <v>2017</v>
      </c>
      <c r="AC176" s="115" t="s">
        <v>4699</v>
      </c>
      <c r="AD176" s="115"/>
      <c r="AG176" s="115">
        <f t="shared" si="19"/>
        <v>36</v>
      </c>
      <c r="AH176" s="115">
        <v>32</v>
      </c>
      <c r="AI176" s="115">
        <v>4</v>
      </c>
      <c r="AK176" s="125">
        <v>2018</v>
      </c>
      <c r="AL176" s="125" t="s">
        <v>4700</v>
      </c>
      <c r="AM176" s="125"/>
      <c r="AP176" s="125">
        <f t="shared" si="20"/>
        <v>63</v>
      </c>
      <c r="AQ176" s="125">
        <v>31</v>
      </c>
      <c r="AR176" s="125">
        <v>32</v>
      </c>
      <c r="AT176" s="115">
        <v>2019</v>
      </c>
      <c r="AU176" s="115" t="s">
        <v>3994</v>
      </c>
      <c r="AV176" s="115"/>
      <c r="AY176" s="115">
        <f t="shared" si="21"/>
        <v>790</v>
      </c>
      <c r="AZ176" s="115">
        <v>270</v>
      </c>
      <c r="BA176" s="115">
        <v>520</v>
      </c>
      <c r="BC176" s="115">
        <v>2020</v>
      </c>
      <c r="BD176" s="115" t="s">
        <v>2070</v>
      </c>
      <c r="BE176" s="115"/>
      <c r="BH176" s="115">
        <f t="shared" si="22"/>
        <v>588</v>
      </c>
      <c r="BI176" s="115">
        <v>289</v>
      </c>
      <c r="BJ176" s="115">
        <v>299</v>
      </c>
    </row>
    <row r="177" spans="1:62">
      <c r="A177" s="115">
        <v>2014</v>
      </c>
      <c r="B177" s="115" t="s">
        <v>4701</v>
      </c>
      <c r="C177" s="115"/>
      <c r="F177" s="115">
        <f t="shared" si="23"/>
        <v>27702</v>
      </c>
      <c r="G177" s="115">
        <v>21979</v>
      </c>
      <c r="H177" s="115">
        <v>5723</v>
      </c>
      <c r="J177" s="115">
        <v>2015</v>
      </c>
      <c r="K177" s="115" t="s">
        <v>4702</v>
      </c>
      <c r="L177" s="115" t="s">
        <v>159</v>
      </c>
      <c r="O177" s="115">
        <f t="shared" si="17"/>
        <v>194</v>
      </c>
      <c r="P177" s="115">
        <v>194</v>
      </c>
      <c r="Q177" s="115"/>
      <c r="S177" s="116">
        <v>2016</v>
      </c>
      <c r="T177" s="116" t="s">
        <v>1217</v>
      </c>
      <c r="U177" s="116" t="s">
        <v>2564</v>
      </c>
      <c r="V177" s="116" t="s">
        <v>914</v>
      </c>
      <c r="X177" s="116">
        <f t="shared" si="18"/>
        <v>180</v>
      </c>
      <c r="Y177" s="116"/>
      <c r="Z177" s="116">
        <v>180</v>
      </c>
      <c r="AB177" s="115">
        <v>2017</v>
      </c>
      <c r="AC177" s="115" t="s">
        <v>4703</v>
      </c>
      <c r="AD177" s="115"/>
      <c r="AG177" s="115">
        <f t="shared" si="19"/>
        <v>26</v>
      </c>
      <c r="AH177" s="115">
        <v>18</v>
      </c>
      <c r="AI177" s="115">
        <v>8</v>
      </c>
      <c r="AK177" s="125">
        <v>2018</v>
      </c>
      <c r="AL177" s="125" t="s">
        <v>4704</v>
      </c>
      <c r="AM177" s="125"/>
      <c r="AP177" s="125">
        <f t="shared" si="20"/>
        <v>31</v>
      </c>
      <c r="AQ177" s="125">
        <v>24</v>
      </c>
      <c r="AR177" s="125">
        <v>7</v>
      </c>
      <c r="AT177" s="115">
        <v>2019</v>
      </c>
      <c r="AU177" s="115" t="s">
        <v>4068</v>
      </c>
      <c r="AV177" s="115"/>
      <c r="AY177" s="115">
        <f t="shared" si="21"/>
        <v>336</v>
      </c>
      <c r="AZ177" s="115">
        <v>102</v>
      </c>
      <c r="BA177" s="115">
        <v>234</v>
      </c>
      <c r="BC177" s="115">
        <v>2020</v>
      </c>
      <c r="BD177" s="115" t="s">
        <v>2235</v>
      </c>
      <c r="BE177" s="115"/>
      <c r="BH177" s="115">
        <f t="shared" si="22"/>
        <v>66</v>
      </c>
      <c r="BI177" s="115">
        <v>60</v>
      </c>
      <c r="BJ177" s="115">
        <v>6</v>
      </c>
    </row>
    <row r="178" spans="1:62">
      <c r="A178" s="115">
        <v>2014</v>
      </c>
      <c r="B178" s="115" t="s">
        <v>4705</v>
      </c>
      <c r="C178" s="115"/>
      <c r="F178" s="115">
        <f t="shared" si="23"/>
        <v>34</v>
      </c>
      <c r="G178" s="115">
        <v>29</v>
      </c>
      <c r="H178" s="115">
        <v>5</v>
      </c>
      <c r="J178" s="115">
        <v>2015</v>
      </c>
      <c r="K178" s="115" t="s">
        <v>3170</v>
      </c>
      <c r="L178" s="115"/>
      <c r="O178" s="115">
        <f t="shared" si="17"/>
        <v>50</v>
      </c>
      <c r="P178" s="115">
        <v>35</v>
      </c>
      <c r="Q178" s="115">
        <v>15</v>
      </c>
      <c r="S178" s="115">
        <v>2016</v>
      </c>
      <c r="T178" s="115" t="s">
        <v>4706</v>
      </c>
      <c r="U178" s="115" t="s">
        <v>4707</v>
      </c>
      <c r="X178" s="115">
        <f t="shared" si="18"/>
        <v>3449</v>
      </c>
      <c r="Y178" s="115">
        <v>3449</v>
      </c>
      <c r="Z178" s="115"/>
      <c r="AB178" s="115">
        <v>2017</v>
      </c>
      <c r="AC178" s="115" t="s">
        <v>4708</v>
      </c>
      <c r="AD178" s="115"/>
      <c r="AG178" s="115">
        <f t="shared" si="19"/>
        <v>126</v>
      </c>
      <c r="AH178" s="115">
        <v>29</v>
      </c>
      <c r="AI178" s="115">
        <v>97</v>
      </c>
      <c r="AK178" s="125">
        <v>2018</v>
      </c>
      <c r="AL178" s="125" t="s">
        <v>3212</v>
      </c>
      <c r="AM178" s="125"/>
      <c r="AP178" s="125">
        <f t="shared" si="20"/>
        <v>48</v>
      </c>
      <c r="AQ178" s="125">
        <v>32</v>
      </c>
      <c r="AR178" s="125">
        <v>16</v>
      </c>
      <c r="AT178" s="115">
        <v>2019</v>
      </c>
      <c r="AU178" s="115" t="s">
        <v>132</v>
      </c>
      <c r="AV178" s="115"/>
      <c r="AY178" s="115">
        <f t="shared" si="21"/>
        <v>85</v>
      </c>
      <c r="AZ178" s="115">
        <v>28</v>
      </c>
      <c r="BA178" s="115">
        <v>57</v>
      </c>
      <c r="BC178" s="115">
        <v>2020</v>
      </c>
      <c r="BD178" s="115" t="s">
        <v>2227</v>
      </c>
      <c r="BE178" s="115"/>
      <c r="BH178" s="115">
        <f t="shared" si="22"/>
        <v>21</v>
      </c>
      <c r="BI178" s="115">
        <v>14</v>
      </c>
      <c r="BJ178" s="115">
        <v>7</v>
      </c>
    </row>
    <row r="179" spans="1:62">
      <c r="A179" s="115">
        <v>2014</v>
      </c>
      <c r="B179" s="115" t="s">
        <v>430</v>
      </c>
      <c r="C179" s="115"/>
      <c r="F179" s="115">
        <f t="shared" si="23"/>
        <v>55</v>
      </c>
      <c r="G179" s="115">
        <v>28</v>
      </c>
      <c r="H179" s="115">
        <v>27</v>
      </c>
      <c r="J179" s="115">
        <v>2015</v>
      </c>
      <c r="K179" s="115" t="s">
        <v>4709</v>
      </c>
      <c r="L179" s="115"/>
      <c r="O179" s="115">
        <f t="shared" si="17"/>
        <v>194</v>
      </c>
      <c r="P179" s="115">
        <v>99</v>
      </c>
      <c r="Q179" s="115">
        <v>95</v>
      </c>
      <c r="S179" s="115">
        <v>2016</v>
      </c>
      <c r="T179" s="115" t="s">
        <v>4710</v>
      </c>
      <c r="U179" s="115"/>
      <c r="X179" s="115">
        <f t="shared" si="18"/>
        <v>83</v>
      </c>
      <c r="Y179" s="115">
        <v>66</v>
      </c>
      <c r="Z179" s="115">
        <v>17</v>
      </c>
      <c r="AB179" s="115">
        <v>2017</v>
      </c>
      <c r="AC179" s="115" t="s">
        <v>4593</v>
      </c>
      <c r="AD179" s="115"/>
      <c r="AG179" s="115">
        <f t="shared" si="19"/>
        <v>1205</v>
      </c>
      <c r="AH179" s="115">
        <v>697</v>
      </c>
      <c r="AI179" s="115">
        <v>508</v>
      </c>
      <c r="AK179" s="125">
        <v>2018</v>
      </c>
      <c r="AL179" s="125" t="s">
        <v>4711</v>
      </c>
      <c r="AM179" s="125"/>
      <c r="AP179" s="125">
        <f t="shared" si="20"/>
        <v>56</v>
      </c>
      <c r="AQ179" s="125">
        <v>54</v>
      </c>
      <c r="AR179" s="125">
        <v>2</v>
      </c>
      <c r="AT179" s="115">
        <v>2019</v>
      </c>
      <c r="AU179" s="115" t="s">
        <v>4712</v>
      </c>
      <c r="AV179" s="115" t="s">
        <v>4066</v>
      </c>
      <c r="AY179" s="115">
        <f t="shared" si="21"/>
        <v>389</v>
      </c>
      <c r="AZ179" s="115">
        <v>389</v>
      </c>
      <c r="BA179" s="115"/>
      <c r="BC179" s="115">
        <v>2020</v>
      </c>
      <c r="BD179" s="115" t="s">
        <v>4713</v>
      </c>
      <c r="BE179" s="115"/>
      <c r="BH179" s="115">
        <f t="shared" si="22"/>
        <v>56</v>
      </c>
      <c r="BI179" s="115">
        <v>40</v>
      </c>
      <c r="BJ179" s="115">
        <v>16</v>
      </c>
    </row>
    <row r="180" spans="1:62">
      <c r="A180" s="115">
        <v>2014</v>
      </c>
      <c r="B180" s="115" t="s">
        <v>4714</v>
      </c>
      <c r="C180" s="115"/>
      <c r="F180" s="115">
        <f t="shared" si="23"/>
        <v>70</v>
      </c>
      <c r="G180" s="115">
        <v>22</v>
      </c>
      <c r="H180" s="115">
        <v>48</v>
      </c>
      <c r="J180" s="115">
        <v>2015</v>
      </c>
      <c r="K180" s="115" t="s">
        <v>4715</v>
      </c>
      <c r="L180" s="115"/>
      <c r="O180" s="115">
        <f t="shared" si="17"/>
        <v>5968</v>
      </c>
      <c r="P180" s="115">
        <v>3688</v>
      </c>
      <c r="Q180" s="115">
        <v>2280</v>
      </c>
      <c r="S180" s="115">
        <v>2016</v>
      </c>
      <c r="T180" s="115" t="s">
        <v>4038</v>
      </c>
      <c r="U180" s="115"/>
      <c r="X180" s="115">
        <f t="shared" si="18"/>
        <v>60</v>
      </c>
      <c r="Y180" s="115">
        <v>48</v>
      </c>
      <c r="Z180" s="115">
        <v>12</v>
      </c>
      <c r="AB180" s="115">
        <v>2017</v>
      </c>
      <c r="AC180" s="115" t="s">
        <v>4716</v>
      </c>
      <c r="AD180" s="115"/>
      <c r="AG180" s="115">
        <f t="shared" si="19"/>
        <v>10</v>
      </c>
      <c r="AH180" s="115">
        <v>8</v>
      </c>
      <c r="AI180" s="115">
        <v>2</v>
      </c>
      <c r="AK180" s="125">
        <v>2018</v>
      </c>
      <c r="AL180" s="125" t="s">
        <v>219</v>
      </c>
      <c r="AM180" s="125"/>
      <c r="AP180" s="125">
        <f t="shared" si="20"/>
        <v>67</v>
      </c>
      <c r="AQ180" s="125">
        <v>39</v>
      </c>
      <c r="AR180" s="125">
        <v>28</v>
      </c>
      <c r="AT180" s="115">
        <v>2019</v>
      </c>
      <c r="AU180" s="115" t="s">
        <v>4561</v>
      </c>
      <c r="AV180" s="115"/>
      <c r="AY180" s="115">
        <f t="shared" si="21"/>
        <v>149</v>
      </c>
      <c r="AZ180" s="115">
        <v>80</v>
      </c>
      <c r="BA180" s="115">
        <v>69</v>
      </c>
      <c r="BC180" s="115">
        <v>2020</v>
      </c>
      <c r="BD180" s="115" t="s">
        <v>1173</v>
      </c>
      <c r="BE180" s="115"/>
      <c r="BH180" s="115">
        <f t="shared" si="22"/>
        <v>82</v>
      </c>
      <c r="BI180" s="115">
        <v>33</v>
      </c>
      <c r="BJ180" s="115">
        <v>49</v>
      </c>
    </row>
    <row r="181" spans="1:62">
      <c r="A181" s="115">
        <v>2014</v>
      </c>
      <c r="B181" s="115" t="s">
        <v>4101</v>
      </c>
      <c r="C181" s="115"/>
      <c r="F181" s="115">
        <f t="shared" si="23"/>
        <v>527</v>
      </c>
      <c r="G181" s="115">
        <v>272</v>
      </c>
      <c r="H181" s="115">
        <v>255</v>
      </c>
      <c r="J181" s="115">
        <v>2015</v>
      </c>
      <c r="K181" s="115" t="s">
        <v>4717</v>
      </c>
      <c r="L181" s="115"/>
      <c r="O181" s="115">
        <f t="shared" si="17"/>
        <v>90</v>
      </c>
      <c r="P181" s="115">
        <v>36</v>
      </c>
      <c r="Q181" s="115">
        <v>54</v>
      </c>
      <c r="S181" s="115">
        <v>2016</v>
      </c>
      <c r="T181" s="115" t="s">
        <v>4718</v>
      </c>
      <c r="U181" s="115"/>
      <c r="X181" s="115">
        <f t="shared" si="18"/>
        <v>10</v>
      </c>
      <c r="Y181" s="115">
        <v>6</v>
      </c>
      <c r="Z181" s="115">
        <v>4</v>
      </c>
      <c r="AB181" s="115">
        <v>2017</v>
      </c>
      <c r="AC181" s="115" t="s">
        <v>976</v>
      </c>
      <c r="AD181" s="115"/>
      <c r="AG181" s="115">
        <f t="shared" si="19"/>
        <v>129</v>
      </c>
      <c r="AH181" s="115">
        <v>67</v>
      </c>
      <c r="AI181" s="115">
        <v>62</v>
      </c>
      <c r="AK181" s="126">
        <v>2018</v>
      </c>
      <c r="AL181" s="126" t="s">
        <v>4719</v>
      </c>
      <c r="AM181" s="126" t="s">
        <v>4720</v>
      </c>
      <c r="AN181" s="116" t="s">
        <v>914</v>
      </c>
      <c r="AP181" s="126">
        <f t="shared" si="20"/>
        <v>506</v>
      </c>
      <c r="AQ181" s="126"/>
      <c r="AR181" s="126">
        <v>506</v>
      </c>
      <c r="AT181" s="115">
        <v>2019</v>
      </c>
      <c r="AU181" s="115" t="s">
        <v>4721</v>
      </c>
      <c r="AV181" s="115"/>
      <c r="AY181" s="115">
        <f t="shared" si="21"/>
        <v>151</v>
      </c>
      <c r="AZ181" s="115">
        <v>95</v>
      </c>
      <c r="BA181" s="115">
        <v>56</v>
      </c>
      <c r="BC181" s="115">
        <v>2020</v>
      </c>
      <c r="BD181" s="115" t="s">
        <v>4722</v>
      </c>
      <c r="BE181" s="115"/>
      <c r="BH181" s="115">
        <f t="shared" si="22"/>
        <v>20</v>
      </c>
      <c r="BI181" s="115">
        <v>14</v>
      </c>
      <c r="BJ181" s="115">
        <v>6</v>
      </c>
    </row>
    <row r="182" spans="1:62">
      <c r="A182" s="115">
        <v>2014</v>
      </c>
      <c r="B182" s="115" t="s">
        <v>4181</v>
      </c>
      <c r="C182" s="115"/>
      <c r="F182" s="115">
        <f t="shared" si="23"/>
        <v>30</v>
      </c>
      <c r="G182" s="115">
        <v>19</v>
      </c>
      <c r="H182" s="115">
        <v>11</v>
      </c>
      <c r="J182" s="115">
        <v>2015</v>
      </c>
      <c r="K182" s="115" t="s">
        <v>4723</v>
      </c>
      <c r="L182" s="115"/>
      <c r="O182" s="115">
        <f t="shared" si="17"/>
        <v>16558</v>
      </c>
      <c r="P182" s="115">
        <v>13794</v>
      </c>
      <c r="Q182" s="115">
        <v>2764</v>
      </c>
      <c r="S182" s="115">
        <v>2016</v>
      </c>
      <c r="T182" s="115" t="s">
        <v>4724</v>
      </c>
      <c r="U182" s="115"/>
      <c r="X182" s="115">
        <f t="shared" si="18"/>
        <v>11</v>
      </c>
      <c r="Y182" s="115">
        <v>6</v>
      </c>
      <c r="Z182" s="115">
        <v>5</v>
      </c>
      <c r="AB182" s="115">
        <v>2017</v>
      </c>
      <c r="AC182" s="115" t="s">
        <v>4725</v>
      </c>
      <c r="AD182" s="115"/>
      <c r="AG182" s="115">
        <f t="shared" si="19"/>
        <v>143</v>
      </c>
      <c r="AH182" s="115">
        <v>65</v>
      </c>
      <c r="AI182" s="115">
        <v>78</v>
      </c>
      <c r="AK182" s="125">
        <v>2018</v>
      </c>
      <c r="AL182" s="125" t="s">
        <v>4726</v>
      </c>
      <c r="AM182" s="125"/>
      <c r="AP182" s="125">
        <f t="shared" si="20"/>
        <v>28</v>
      </c>
      <c r="AQ182" s="125">
        <v>12</v>
      </c>
      <c r="AR182" s="125">
        <v>16</v>
      </c>
      <c r="AT182" s="115">
        <v>2019</v>
      </c>
      <c r="AU182" s="115" t="s">
        <v>4727</v>
      </c>
      <c r="AV182" s="115"/>
      <c r="AY182" s="115">
        <f t="shared" si="21"/>
        <v>442</v>
      </c>
      <c r="AZ182" s="115">
        <v>396</v>
      </c>
      <c r="BA182" s="115">
        <v>46</v>
      </c>
      <c r="BC182" s="115">
        <v>2020</v>
      </c>
      <c r="BD182" s="115" t="s">
        <v>1173</v>
      </c>
      <c r="BE182" s="115"/>
      <c r="BH182" s="115">
        <f t="shared" si="22"/>
        <v>296</v>
      </c>
      <c r="BI182" s="115">
        <v>134</v>
      </c>
      <c r="BJ182" s="115">
        <v>162</v>
      </c>
    </row>
    <row r="183" spans="1:62">
      <c r="A183" s="115">
        <v>2014</v>
      </c>
      <c r="B183" s="115" t="s">
        <v>4728</v>
      </c>
      <c r="C183" s="115"/>
      <c r="F183" s="115">
        <f t="shared" si="23"/>
        <v>6736</v>
      </c>
      <c r="G183" s="115">
        <v>4239</v>
      </c>
      <c r="H183" s="115">
        <v>2497</v>
      </c>
      <c r="J183" s="115">
        <v>2015</v>
      </c>
      <c r="K183" s="115" t="s">
        <v>4693</v>
      </c>
      <c r="L183" s="115"/>
      <c r="O183" s="115">
        <f t="shared" si="17"/>
        <v>105</v>
      </c>
      <c r="P183" s="115">
        <v>100</v>
      </c>
      <c r="Q183" s="115">
        <v>5</v>
      </c>
      <c r="S183" s="115">
        <v>2016</v>
      </c>
      <c r="T183" s="115" t="s">
        <v>4729</v>
      </c>
      <c r="U183" s="115"/>
      <c r="X183" s="115">
        <f t="shared" si="18"/>
        <v>82</v>
      </c>
      <c r="Y183" s="115">
        <v>25</v>
      </c>
      <c r="Z183" s="115">
        <v>57</v>
      </c>
      <c r="AB183" s="115">
        <v>2017</v>
      </c>
      <c r="AC183" s="115" t="s">
        <v>4224</v>
      </c>
      <c r="AD183" s="115"/>
      <c r="AG183" s="115">
        <f t="shared" si="19"/>
        <v>39</v>
      </c>
      <c r="AH183" s="115">
        <v>36</v>
      </c>
      <c r="AI183" s="115">
        <v>3</v>
      </c>
      <c r="AK183" s="125">
        <v>2018</v>
      </c>
      <c r="AL183" s="125" t="s">
        <v>3895</v>
      </c>
      <c r="AM183" s="125"/>
      <c r="AP183" s="125">
        <f t="shared" si="20"/>
        <v>1145</v>
      </c>
      <c r="AQ183" s="125">
        <v>664</v>
      </c>
      <c r="AR183" s="125">
        <v>481</v>
      </c>
      <c r="AT183" s="115">
        <v>2019</v>
      </c>
      <c r="AU183" s="115" t="s">
        <v>4253</v>
      </c>
      <c r="AV183" s="115" t="s">
        <v>4730</v>
      </c>
      <c r="AY183" s="115">
        <f t="shared" si="21"/>
        <v>245</v>
      </c>
      <c r="AZ183" s="115">
        <v>245</v>
      </c>
      <c r="BA183" s="115"/>
      <c r="BC183" s="115">
        <v>2020</v>
      </c>
      <c r="BD183" s="115" t="s">
        <v>4731</v>
      </c>
      <c r="BE183" s="115"/>
      <c r="BH183" s="115">
        <f t="shared" si="22"/>
        <v>40</v>
      </c>
      <c r="BI183" s="115">
        <v>17</v>
      </c>
      <c r="BJ183" s="115">
        <v>23</v>
      </c>
    </row>
    <row r="184" spans="1:62">
      <c r="A184" s="115">
        <v>2014</v>
      </c>
      <c r="B184" s="115" t="s">
        <v>1878</v>
      </c>
      <c r="C184" s="115" t="s">
        <v>1211</v>
      </c>
      <c r="F184" s="115">
        <f t="shared" si="23"/>
        <v>19</v>
      </c>
      <c r="G184" s="115">
        <v>19</v>
      </c>
      <c r="H184" s="115"/>
      <c r="J184" s="115">
        <v>2015</v>
      </c>
      <c r="K184" s="115" t="s">
        <v>1173</v>
      </c>
      <c r="L184" s="115"/>
      <c r="O184" s="115">
        <f t="shared" si="17"/>
        <v>140</v>
      </c>
      <c r="P184" s="115">
        <v>43</v>
      </c>
      <c r="Q184" s="115">
        <v>97</v>
      </c>
      <c r="S184" s="115">
        <v>2016</v>
      </c>
      <c r="T184" s="115" t="s">
        <v>4732</v>
      </c>
      <c r="U184" s="115"/>
      <c r="X184" s="115">
        <f t="shared" si="18"/>
        <v>201</v>
      </c>
      <c r="Y184" s="115">
        <v>63</v>
      </c>
      <c r="Z184" s="115">
        <v>138</v>
      </c>
      <c r="AB184" s="115">
        <v>2017</v>
      </c>
      <c r="AC184" s="115" t="s">
        <v>2519</v>
      </c>
      <c r="AD184" s="115"/>
      <c r="AG184" s="115">
        <f t="shared" si="19"/>
        <v>181</v>
      </c>
      <c r="AH184" s="115">
        <v>84</v>
      </c>
      <c r="AI184" s="115">
        <v>97</v>
      </c>
      <c r="AK184" s="125">
        <v>2018</v>
      </c>
      <c r="AL184" s="125" t="s">
        <v>4733</v>
      </c>
      <c r="AM184" s="125"/>
      <c r="AP184" s="125">
        <f t="shared" si="20"/>
        <v>541</v>
      </c>
      <c r="AQ184" s="125">
        <v>302</v>
      </c>
      <c r="AR184" s="125">
        <v>239</v>
      </c>
      <c r="AT184" s="115">
        <v>2019</v>
      </c>
      <c r="AU184" s="115" t="s">
        <v>1603</v>
      </c>
      <c r="AV184" s="115"/>
      <c r="AY184" s="115">
        <f t="shared" si="21"/>
        <v>219</v>
      </c>
      <c r="AZ184" s="115">
        <v>201</v>
      </c>
      <c r="BA184" s="115">
        <v>18</v>
      </c>
      <c r="BC184" s="115">
        <v>2020</v>
      </c>
      <c r="BD184" s="115" t="s">
        <v>4734</v>
      </c>
      <c r="BE184" s="115"/>
      <c r="BH184" s="115">
        <f t="shared" si="22"/>
        <v>361</v>
      </c>
      <c r="BI184" s="115">
        <v>331</v>
      </c>
      <c r="BJ184" s="115">
        <v>30</v>
      </c>
    </row>
    <row r="185" spans="1:62">
      <c r="A185" s="115">
        <v>2014</v>
      </c>
      <c r="B185" s="115" t="s">
        <v>4735</v>
      </c>
      <c r="C185" s="115"/>
      <c r="F185" s="115">
        <f t="shared" si="23"/>
        <v>64</v>
      </c>
      <c r="G185" s="115">
        <v>55</v>
      </c>
      <c r="H185" s="115">
        <v>9</v>
      </c>
      <c r="J185" s="115">
        <v>2015</v>
      </c>
      <c r="K185" s="115" t="s">
        <v>3127</v>
      </c>
      <c r="L185" s="115"/>
      <c r="O185" s="115">
        <f t="shared" si="17"/>
        <v>40</v>
      </c>
      <c r="P185" s="115">
        <v>14</v>
      </c>
      <c r="Q185" s="115">
        <v>26</v>
      </c>
      <c r="S185" s="115">
        <v>2016</v>
      </c>
      <c r="T185" s="115" t="s">
        <v>4736</v>
      </c>
      <c r="U185" s="115"/>
      <c r="X185" s="115">
        <f t="shared" si="18"/>
        <v>200</v>
      </c>
      <c r="Y185" s="115">
        <v>11</v>
      </c>
      <c r="Z185" s="115">
        <v>189</v>
      </c>
      <c r="AB185" s="115">
        <v>2017</v>
      </c>
      <c r="AC185" s="115" t="s">
        <v>3904</v>
      </c>
      <c r="AD185" s="115"/>
      <c r="AG185" s="115">
        <f t="shared" si="19"/>
        <v>171</v>
      </c>
      <c r="AH185" s="115">
        <v>97</v>
      </c>
      <c r="AI185" s="115">
        <v>74</v>
      </c>
      <c r="AK185" s="125">
        <v>2018</v>
      </c>
      <c r="AL185" s="125" t="s">
        <v>4396</v>
      </c>
      <c r="AM185" s="125"/>
      <c r="AP185" s="125">
        <f t="shared" si="20"/>
        <v>874</v>
      </c>
      <c r="AQ185" s="125">
        <v>450</v>
      </c>
      <c r="AR185" s="125">
        <v>424</v>
      </c>
      <c r="AT185" s="115">
        <v>2019</v>
      </c>
      <c r="AU185" s="115" t="s">
        <v>4737</v>
      </c>
      <c r="AV185" s="115" t="s">
        <v>4463</v>
      </c>
      <c r="AY185" s="115">
        <f t="shared" si="21"/>
        <v>118</v>
      </c>
      <c r="AZ185" s="115">
        <v>118</v>
      </c>
      <c r="BA185" s="115"/>
      <c r="BC185" s="115">
        <v>2020</v>
      </c>
      <c r="BD185" s="115" t="s">
        <v>4738</v>
      </c>
      <c r="BE185" s="115"/>
      <c r="BH185" s="115">
        <f t="shared" si="22"/>
        <v>101</v>
      </c>
      <c r="BI185" s="115">
        <v>51</v>
      </c>
      <c r="BJ185" s="115">
        <v>50</v>
      </c>
    </row>
    <row r="186" spans="1:62">
      <c r="A186" s="115">
        <v>2014</v>
      </c>
      <c r="B186" s="115" t="s">
        <v>4135</v>
      </c>
      <c r="C186" s="115"/>
      <c r="F186" s="115">
        <f t="shared" si="23"/>
        <v>78</v>
      </c>
      <c r="G186" s="115">
        <v>44</v>
      </c>
      <c r="H186" s="115">
        <v>34</v>
      </c>
      <c r="J186" s="115">
        <v>2015</v>
      </c>
      <c r="K186" s="115" t="s">
        <v>3918</v>
      </c>
      <c r="L186" s="115" t="s">
        <v>3971</v>
      </c>
      <c r="O186" s="115">
        <f t="shared" si="17"/>
        <v>329</v>
      </c>
      <c r="P186" s="115"/>
      <c r="Q186" s="115">
        <v>329</v>
      </c>
      <c r="S186" s="115">
        <v>2016</v>
      </c>
      <c r="T186" s="115" t="s">
        <v>4019</v>
      </c>
      <c r="U186" s="115"/>
      <c r="X186" s="115">
        <f t="shared" si="18"/>
        <v>824</v>
      </c>
      <c r="Y186" s="115">
        <v>345</v>
      </c>
      <c r="Z186" s="115">
        <v>479</v>
      </c>
      <c r="AB186" s="115">
        <v>2017</v>
      </c>
      <c r="AC186" s="115" t="s">
        <v>4739</v>
      </c>
      <c r="AD186" s="115"/>
      <c r="AG186" s="115">
        <f t="shared" si="19"/>
        <v>250</v>
      </c>
      <c r="AH186" s="115">
        <v>129</v>
      </c>
      <c r="AI186" s="115">
        <v>121</v>
      </c>
      <c r="AK186" s="125">
        <v>2018</v>
      </c>
      <c r="AL186" s="125" t="s">
        <v>3904</v>
      </c>
      <c r="AM186" s="125"/>
      <c r="AP186" s="125">
        <f t="shared" si="20"/>
        <v>100</v>
      </c>
      <c r="AQ186" s="125">
        <v>39</v>
      </c>
      <c r="AR186" s="125">
        <v>61</v>
      </c>
      <c r="AT186" s="115">
        <v>2019</v>
      </c>
      <c r="AU186" s="115" t="s">
        <v>3970</v>
      </c>
      <c r="AV186" s="115" t="s">
        <v>4740</v>
      </c>
      <c r="AY186" s="115">
        <f t="shared" si="21"/>
        <v>31</v>
      </c>
      <c r="AZ186" s="115">
        <v>31</v>
      </c>
      <c r="BA186" s="115"/>
      <c r="BC186" s="115">
        <v>2020</v>
      </c>
      <c r="BD186" s="115" t="s">
        <v>4118</v>
      </c>
      <c r="BE186" s="115"/>
      <c r="BH186" s="115">
        <f t="shared" si="22"/>
        <v>104</v>
      </c>
      <c r="BI186" s="115">
        <v>14</v>
      </c>
      <c r="BJ186" s="115">
        <v>90</v>
      </c>
    </row>
    <row r="187" spans="1:62">
      <c r="A187" s="115">
        <v>2014</v>
      </c>
      <c r="B187" s="115" t="s">
        <v>1178</v>
      </c>
      <c r="C187" s="115"/>
      <c r="F187" s="115">
        <f t="shared" si="23"/>
        <v>714</v>
      </c>
      <c r="G187" s="115">
        <v>630</v>
      </c>
      <c r="H187" s="115">
        <v>84</v>
      </c>
      <c r="J187" s="115">
        <v>2015</v>
      </c>
      <c r="K187" s="115" t="s">
        <v>729</v>
      </c>
      <c r="L187" s="115"/>
      <c r="O187" s="115">
        <f t="shared" si="17"/>
        <v>120</v>
      </c>
      <c r="P187" s="115">
        <v>63</v>
      </c>
      <c r="Q187" s="115">
        <v>57</v>
      </c>
      <c r="S187" s="115">
        <v>2016</v>
      </c>
      <c r="T187" s="115" t="s">
        <v>4027</v>
      </c>
      <c r="U187" s="115"/>
      <c r="X187" s="115">
        <f t="shared" si="18"/>
        <v>738</v>
      </c>
      <c r="Y187" s="115">
        <v>303</v>
      </c>
      <c r="Z187" s="115">
        <v>435</v>
      </c>
      <c r="AB187" s="115">
        <v>2017</v>
      </c>
      <c r="AC187" s="115" t="s">
        <v>3950</v>
      </c>
      <c r="AD187" s="115"/>
      <c r="AG187" s="115">
        <f t="shared" si="19"/>
        <v>68</v>
      </c>
      <c r="AH187" s="115">
        <v>7</v>
      </c>
      <c r="AI187" s="115">
        <v>61</v>
      </c>
      <c r="AK187" s="125">
        <v>2018</v>
      </c>
      <c r="AL187" s="125" t="s">
        <v>4562</v>
      </c>
      <c r="AM187" s="125"/>
      <c r="AP187" s="125">
        <f t="shared" si="20"/>
        <v>2325</v>
      </c>
      <c r="AQ187" s="125">
        <v>1302</v>
      </c>
      <c r="AR187" s="125">
        <v>1023</v>
      </c>
      <c r="AT187" s="115">
        <v>2019</v>
      </c>
      <c r="AU187" s="115" t="s">
        <v>4741</v>
      </c>
      <c r="AV187" s="115" t="s">
        <v>4742</v>
      </c>
      <c r="AY187" s="115">
        <f t="shared" si="21"/>
        <v>144</v>
      </c>
      <c r="AZ187" s="115">
        <v>144</v>
      </c>
      <c r="BA187" s="115"/>
      <c r="BC187" s="115">
        <v>2020</v>
      </c>
      <c r="BD187" s="115" t="s">
        <v>4743</v>
      </c>
      <c r="BE187" s="115"/>
      <c r="BH187" s="115">
        <f t="shared" si="22"/>
        <v>124</v>
      </c>
      <c r="BI187" s="115">
        <v>45</v>
      </c>
      <c r="BJ187" s="115">
        <v>79</v>
      </c>
    </row>
    <row r="188" spans="1:62">
      <c r="A188" s="115">
        <v>2014</v>
      </c>
      <c r="B188" s="115" t="s">
        <v>1173</v>
      </c>
      <c r="C188" s="115"/>
      <c r="F188" s="115">
        <f t="shared" si="23"/>
        <v>61</v>
      </c>
      <c r="G188" s="115">
        <v>30</v>
      </c>
      <c r="H188" s="115">
        <v>31</v>
      </c>
      <c r="J188" s="115">
        <v>2015</v>
      </c>
      <c r="K188" s="115" t="s">
        <v>4744</v>
      </c>
      <c r="L188" s="115"/>
      <c r="O188" s="115">
        <f t="shared" si="17"/>
        <v>84</v>
      </c>
      <c r="P188" s="115">
        <v>61</v>
      </c>
      <c r="Q188" s="115">
        <v>23</v>
      </c>
      <c r="S188" s="116">
        <v>2016</v>
      </c>
      <c r="T188" s="116" t="s">
        <v>3561</v>
      </c>
      <c r="U188" s="116" t="s">
        <v>4745</v>
      </c>
      <c r="V188" s="116" t="s">
        <v>914</v>
      </c>
      <c r="X188" s="116">
        <f t="shared" si="18"/>
        <v>445</v>
      </c>
      <c r="Y188" s="116">
        <v>445</v>
      </c>
      <c r="Z188" s="116"/>
      <c r="AB188" s="115">
        <v>2017</v>
      </c>
      <c r="AC188" s="115" t="s">
        <v>4746</v>
      </c>
      <c r="AD188" s="115"/>
      <c r="AG188" s="115">
        <f t="shared" si="19"/>
        <v>1841</v>
      </c>
      <c r="AH188" s="115">
        <v>681</v>
      </c>
      <c r="AI188" s="115">
        <v>1160</v>
      </c>
      <c r="AK188" s="125">
        <v>2018</v>
      </c>
      <c r="AL188" s="125" t="s">
        <v>2046</v>
      </c>
      <c r="AM188" s="125"/>
      <c r="AP188" s="125">
        <f t="shared" si="20"/>
        <v>120</v>
      </c>
      <c r="AQ188" s="125">
        <v>71</v>
      </c>
      <c r="AR188" s="125">
        <v>49</v>
      </c>
      <c r="AT188" s="115">
        <v>2019</v>
      </c>
      <c r="AU188" s="115" t="s">
        <v>4747</v>
      </c>
      <c r="AV188" s="115"/>
      <c r="AY188" s="115">
        <f t="shared" si="21"/>
        <v>1000</v>
      </c>
      <c r="AZ188" s="115">
        <v>754</v>
      </c>
      <c r="BA188" s="115">
        <v>246</v>
      </c>
      <c r="BC188" s="115">
        <v>2020</v>
      </c>
      <c r="BD188" s="115" t="s">
        <v>4748</v>
      </c>
      <c r="BE188" s="115"/>
      <c r="BH188" s="115">
        <f t="shared" si="22"/>
        <v>140</v>
      </c>
      <c r="BI188" s="115">
        <v>114</v>
      </c>
      <c r="BJ188" s="115">
        <v>26</v>
      </c>
    </row>
    <row r="189" spans="1:62">
      <c r="A189" s="115">
        <v>2014</v>
      </c>
      <c r="B189" s="115" t="s">
        <v>4749</v>
      </c>
      <c r="C189" s="115"/>
      <c r="F189" s="115">
        <f t="shared" si="23"/>
        <v>43</v>
      </c>
      <c r="G189" s="115">
        <v>16</v>
      </c>
      <c r="H189" s="115">
        <v>27</v>
      </c>
      <c r="J189" s="115">
        <v>2015</v>
      </c>
      <c r="K189" s="115" t="s">
        <v>569</v>
      </c>
      <c r="L189" s="115"/>
      <c r="O189" s="115">
        <f t="shared" si="17"/>
        <v>76</v>
      </c>
      <c r="P189" s="115">
        <v>26</v>
      </c>
      <c r="Q189" s="115">
        <v>50</v>
      </c>
      <c r="S189" s="115">
        <v>2016</v>
      </c>
      <c r="T189" s="115" t="s">
        <v>1596</v>
      </c>
      <c r="U189" s="115"/>
      <c r="X189" s="115">
        <f t="shared" si="18"/>
        <v>29</v>
      </c>
      <c r="Y189" s="115">
        <v>15</v>
      </c>
      <c r="Z189" s="115">
        <v>14</v>
      </c>
      <c r="AB189" s="115">
        <v>2017</v>
      </c>
      <c r="AC189" s="115" t="s">
        <v>4243</v>
      </c>
      <c r="AD189" s="115"/>
      <c r="AG189" s="115">
        <f t="shared" si="19"/>
        <v>222</v>
      </c>
      <c r="AH189" s="115">
        <v>60</v>
      </c>
      <c r="AI189" s="115">
        <v>162</v>
      </c>
      <c r="AK189" s="125">
        <v>2018</v>
      </c>
      <c r="AL189" s="125" t="s">
        <v>1664</v>
      </c>
      <c r="AM189" s="125"/>
      <c r="AP189" s="125">
        <f t="shared" si="20"/>
        <v>24</v>
      </c>
      <c r="AQ189" s="125">
        <v>12</v>
      </c>
      <c r="AR189" s="125">
        <v>12</v>
      </c>
      <c r="AT189" s="115">
        <v>2019</v>
      </c>
      <c r="AU189" s="115" t="s">
        <v>4750</v>
      </c>
      <c r="AV189" s="115" t="s">
        <v>378</v>
      </c>
      <c r="AY189" s="115">
        <f t="shared" si="21"/>
        <v>144</v>
      </c>
      <c r="AZ189" s="115">
        <v>144</v>
      </c>
      <c r="BA189" s="115"/>
      <c r="BC189" s="115">
        <v>2020</v>
      </c>
      <c r="BD189" s="115" t="s">
        <v>4751</v>
      </c>
      <c r="BE189" s="115"/>
      <c r="BH189" s="115">
        <f t="shared" si="22"/>
        <v>272</v>
      </c>
      <c r="BI189" s="115">
        <v>272</v>
      </c>
      <c r="BJ189" s="115"/>
    </row>
    <row r="190" spans="1:62">
      <c r="A190" s="115">
        <v>2014</v>
      </c>
      <c r="B190" s="115" t="s">
        <v>4736</v>
      </c>
      <c r="C190" s="115"/>
      <c r="F190" s="115">
        <f t="shared" si="23"/>
        <v>200</v>
      </c>
      <c r="G190" s="115">
        <v>84</v>
      </c>
      <c r="H190" s="115">
        <v>116</v>
      </c>
      <c r="J190" s="115">
        <v>2015</v>
      </c>
      <c r="K190" s="115" t="s">
        <v>4752</v>
      </c>
      <c r="L190" s="115"/>
      <c r="O190" s="115">
        <f t="shared" si="17"/>
        <v>78</v>
      </c>
      <c r="P190" s="115">
        <v>45</v>
      </c>
      <c r="Q190" s="115">
        <v>33</v>
      </c>
      <c r="S190" s="115">
        <v>2016</v>
      </c>
      <c r="T190" s="115" t="s">
        <v>4093</v>
      </c>
      <c r="U190" s="115"/>
      <c r="X190" s="115">
        <f t="shared" si="18"/>
        <v>553</v>
      </c>
      <c r="Y190" s="115">
        <v>341</v>
      </c>
      <c r="Z190" s="115">
        <v>212</v>
      </c>
      <c r="AB190" s="115">
        <v>2017</v>
      </c>
      <c r="AC190" s="115" t="s">
        <v>4505</v>
      </c>
      <c r="AD190" s="115"/>
      <c r="AG190" s="115">
        <f t="shared" si="19"/>
        <v>72</v>
      </c>
      <c r="AH190" s="115">
        <v>36</v>
      </c>
      <c r="AI190" s="115">
        <v>36</v>
      </c>
      <c r="AK190" s="125">
        <v>2018</v>
      </c>
      <c r="AL190" s="125" t="s">
        <v>4753</v>
      </c>
      <c r="AM190" s="125"/>
      <c r="AP190" s="125">
        <f t="shared" si="20"/>
        <v>5</v>
      </c>
      <c r="AQ190" s="125">
        <v>3</v>
      </c>
      <c r="AR190" s="125">
        <v>2</v>
      </c>
      <c r="AT190" s="115">
        <v>2019</v>
      </c>
      <c r="AU190" s="115" t="s">
        <v>1489</v>
      </c>
      <c r="AV190" s="115" t="s">
        <v>348</v>
      </c>
      <c r="AY190" s="115">
        <f t="shared" si="21"/>
        <v>99</v>
      </c>
      <c r="AZ190" s="115">
        <v>99</v>
      </c>
      <c r="BA190" s="115"/>
      <c r="BC190" s="115">
        <v>2020</v>
      </c>
      <c r="BD190" s="115" t="s">
        <v>1063</v>
      </c>
      <c r="BE190" s="115"/>
      <c r="BH190" s="115">
        <f t="shared" si="22"/>
        <v>564</v>
      </c>
      <c r="BI190" s="115">
        <v>442</v>
      </c>
      <c r="BJ190" s="115">
        <v>122</v>
      </c>
    </row>
    <row r="191" spans="1:62">
      <c r="A191" s="115">
        <v>2014</v>
      </c>
      <c r="B191" s="115" t="s">
        <v>3981</v>
      </c>
      <c r="C191" s="115"/>
      <c r="F191" s="115">
        <f t="shared" si="23"/>
        <v>32</v>
      </c>
      <c r="G191" s="115">
        <v>12</v>
      </c>
      <c r="H191" s="115">
        <v>20</v>
      </c>
      <c r="J191" s="115">
        <v>2015</v>
      </c>
      <c r="K191" s="115" t="s">
        <v>1173</v>
      </c>
      <c r="L191" s="115"/>
      <c r="O191" s="115">
        <f t="shared" si="17"/>
        <v>59</v>
      </c>
      <c r="P191" s="115">
        <v>49</v>
      </c>
      <c r="Q191" s="115">
        <v>10</v>
      </c>
      <c r="S191" s="115">
        <v>2016</v>
      </c>
      <c r="T191" s="115" t="s">
        <v>4754</v>
      </c>
      <c r="U191" s="115"/>
      <c r="X191" s="115">
        <f t="shared" si="18"/>
        <v>7644</v>
      </c>
      <c r="Y191" s="115">
        <v>3808</v>
      </c>
      <c r="Z191" s="115">
        <v>3836</v>
      </c>
      <c r="AB191" s="115">
        <v>2017</v>
      </c>
      <c r="AC191" s="115" t="s">
        <v>4755</v>
      </c>
      <c r="AD191" s="115"/>
      <c r="AG191" s="115">
        <f t="shared" si="19"/>
        <v>42</v>
      </c>
      <c r="AH191" s="115">
        <v>30</v>
      </c>
      <c r="AI191" s="115">
        <v>12</v>
      </c>
      <c r="AK191" s="125">
        <v>2018</v>
      </c>
      <c r="AL191" s="125" t="s">
        <v>4756</v>
      </c>
      <c r="AM191" s="125"/>
      <c r="AP191" s="125">
        <f t="shared" si="20"/>
        <v>228</v>
      </c>
      <c r="AQ191" s="125">
        <v>184</v>
      </c>
      <c r="AR191" s="125">
        <v>44</v>
      </c>
      <c r="AT191" s="115">
        <v>2019</v>
      </c>
      <c r="AU191" s="115" t="s">
        <v>879</v>
      </c>
      <c r="AV191" s="115" t="s">
        <v>348</v>
      </c>
      <c r="AY191" s="115">
        <f t="shared" si="21"/>
        <v>23</v>
      </c>
      <c r="AZ191" s="115">
        <v>23</v>
      </c>
      <c r="BA191" s="115"/>
      <c r="BC191" s="115">
        <v>2020</v>
      </c>
      <c r="BD191" s="115" t="s">
        <v>4415</v>
      </c>
      <c r="BE191" s="115"/>
      <c r="BH191" s="115">
        <f t="shared" si="22"/>
        <v>31557</v>
      </c>
      <c r="BI191" s="115">
        <v>19974</v>
      </c>
      <c r="BJ191" s="115">
        <v>11583</v>
      </c>
    </row>
    <row r="192" spans="1:62">
      <c r="A192" s="115">
        <v>2014</v>
      </c>
      <c r="B192" s="115" t="s">
        <v>4757</v>
      </c>
      <c r="C192" s="115"/>
      <c r="F192" s="115">
        <f t="shared" si="23"/>
        <v>46</v>
      </c>
      <c r="G192" s="115">
        <v>21</v>
      </c>
      <c r="H192" s="115">
        <v>25</v>
      </c>
      <c r="J192" s="115">
        <v>2015</v>
      </c>
      <c r="K192" s="115" t="s">
        <v>4758</v>
      </c>
      <c r="L192" s="115"/>
      <c r="O192" s="115">
        <f t="shared" si="17"/>
        <v>74</v>
      </c>
      <c r="P192" s="115">
        <v>37</v>
      </c>
      <c r="Q192" s="115">
        <v>37</v>
      </c>
      <c r="S192" s="115">
        <v>2016</v>
      </c>
      <c r="T192" s="115" t="s">
        <v>976</v>
      </c>
      <c r="U192" s="115"/>
      <c r="X192" s="115">
        <f t="shared" si="18"/>
        <v>9</v>
      </c>
      <c r="Y192" s="115">
        <v>6</v>
      </c>
      <c r="Z192" s="115">
        <v>3</v>
      </c>
      <c r="AB192" s="115">
        <v>2017</v>
      </c>
      <c r="AC192" s="115" t="s">
        <v>4493</v>
      </c>
      <c r="AD192" s="115"/>
      <c r="AG192" s="115">
        <f t="shared" si="19"/>
        <v>161</v>
      </c>
      <c r="AH192" s="115">
        <v>150</v>
      </c>
      <c r="AI192" s="115">
        <v>11</v>
      </c>
      <c r="AK192" s="125">
        <v>2018</v>
      </c>
      <c r="AL192" s="125" t="s">
        <v>4654</v>
      </c>
      <c r="AM192" s="125"/>
      <c r="AP192" s="125">
        <f t="shared" si="20"/>
        <v>54</v>
      </c>
      <c r="AQ192" s="125">
        <v>24</v>
      </c>
      <c r="AR192" s="125">
        <v>30</v>
      </c>
      <c r="AT192" s="115">
        <v>2019</v>
      </c>
      <c r="AU192" s="115" t="s">
        <v>4759</v>
      </c>
      <c r="AV192" s="115"/>
      <c r="AY192" s="115">
        <f t="shared" si="21"/>
        <v>86</v>
      </c>
      <c r="AZ192" s="115">
        <v>85</v>
      </c>
      <c r="BA192" s="115">
        <v>1</v>
      </c>
      <c r="BC192" s="115">
        <v>2020</v>
      </c>
      <c r="BD192" s="115" t="s">
        <v>4167</v>
      </c>
      <c r="BE192" s="115"/>
      <c r="BH192" s="115">
        <f t="shared" si="22"/>
        <v>952</v>
      </c>
      <c r="BI192" s="115">
        <v>303</v>
      </c>
      <c r="BJ192" s="115">
        <v>649</v>
      </c>
    </row>
    <row r="193" spans="1:62">
      <c r="A193" s="116">
        <v>2014</v>
      </c>
      <c r="B193" s="116" t="s">
        <v>2901</v>
      </c>
      <c r="C193" s="116" t="s">
        <v>4544</v>
      </c>
      <c r="D193" s="116" t="s">
        <v>914</v>
      </c>
      <c r="E193" s="116"/>
      <c r="F193" s="116">
        <f t="shared" si="23"/>
        <v>125</v>
      </c>
      <c r="G193" s="116"/>
      <c r="H193" s="116">
        <v>125</v>
      </c>
      <c r="J193" s="115">
        <v>2015</v>
      </c>
      <c r="K193" s="115" t="s">
        <v>4760</v>
      </c>
      <c r="L193" s="115" t="s">
        <v>4463</v>
      </c>
      <c r="M193" s="116"/>
      <c r="N193" s="116"/>
      <c r="O193" s="115">
        <f t="shared" si="17"/>
        <v>98</v>
      </c>
      <c r="P193" s="115">
        <v>98</v>
      </c>
      <c r="Q193" s="115"/>
      <c r="S193" s="115">
        <v>2016</v>
      </c>
      <c r="T193" s="115" t="s">
        <v>4761</v>
      </c>
      <c r="U193" s="115"/>
      <c r="V193" s="116"/>
      <c r="W193" s="116"/>
      <c r="X193" s="115">
        <f t="shared" si="18"/>
        <v>22</v>
      </c>
      <c r="Y193" s="115">
        <v>12</v>
      </c>
      <c r="Z193" s="115">
        <v>10</v>
      </c>
      <c r="AB193" s="115">
        <v>2017</v>
      </c>
      <c r="AC193" s="115" t="s">
        <v>4736</v>
      </c>
      <c r="AD193" s="115"/>
      <c r="AE193" s="116"/>
      <c r="AF193" s="116"/>
      <c r="AG193" s="115">
        <f t="shared" si="19"/>
        <v>200</v>
      </c>
      <c r="AH193" s="115">
        <v>17</v>
      </c>
      <c r="AI193" s="115">
        <v>183</v>
      </c>
      <c r="AK193" s="125">
        <v>2018</v>
      </c>
      <c r="AL193" s="125" t="s">
        <v>2513</v>
      </c>
      <c r="AM193" s="125"/>
      <c r="AN193" s="116"/>
      <c r="AO193" s="116"/>
      <c r="AP193" s="125">
        <f t="shared" si="20"/>
        <v>249</v>
      </c>
      <c r="AQ193" s="125">
        <v>125</v>
      </c>
      <c r="AR193" s="125">
        <v>124</v>
      </c>
      <c r="AT193" s="115">
        <v>2019</v>
      </c>
      <c r="AU193" s="115" t="s">
        <v>4762</v>
      </c>
      <c r="AV193" s="115"/>
      <c r="AW193" s="116"/>
      <c r="AX193" s="116"/>
      <c r="AY193" s="115">
        <f t="shared" si="21"/>
        <v>1825</v>
      </c>
      <c r="AZ193" s="115">
        <v>1129</v>
      </c>
      <c r="BA193" s="115">
        <v>696</v>
      </c>
      <c r="BC193" s="115">
        <v>2020</v>
      </c>
      <c r="BD193" s="115" t="s">
        <v>4019</v>
      </c>
      <c r="BE193" s="115"/>
      <c r="BF193" s="116"/>
      <c r="BG193" s="116"/>
      <c r="BH193" s="115">
        <f t="shared" si="22"/>
        <v>294</v>
      </c>
      <c r="BI193" s="115">
        <v>108</v>
      </c>
      <c r="BJ193" s="115">
        <v>186</v>
      </c>
    </row>
    <row r="194" spans="1:62">
      <c r="A194" s="115">
        <v>2014</v>
      </c>
      <c r="B194" s="115" t="s">
        <v>4134</v>
      </c>
      <c r="C194" s="115"/>
      <c r="F194" s="115">
        <f t="shared" si="23"/>
        <v>29</v>
      </c>
      <c r="G194" s="115">
        <v>7</v>
      </c>
      <c r="H194" s="115">
        <v>22</v>
      </c>
      <c r="J194" s="115">
        <v>2015</v>
      </c>
      <c r="K194" s="115" t="s">
        <v>3908</v>
      </c>
      <c r="L194" s="115"/>
      <c r="O194" s="115">
        <f t="shared" si="17"/>
        <v>152</v>
      </c>
      <c r="P194" s="115">
        <v>130</v>
      </c>
      <c r="Q194" s="115">
        <v>22</v>
      </c>
      <c r="S194" s="115">
        <v>2016</v>
      </c>
      <c r="T194" s="115" t="s">
        <v>4763</v>
      </c>
      <c r="U194" s="115"/>
      <c r="X194" s="115">
        <f t="shared" si="18"/>
        <v>135</v>
      </c>
      <c r="Y194" s="115">
        <v>102</v>
      </c>
      <c r="Z194" s="115">
        <v>33</v>
      </c>
      <c r="AB194" s="115">
        <v>2017</v>
      </c>
      <c r="AC194" s="115" t="s">
        <v>4764</v>
      </c>
      <c r="AD194" s="115"/>
      <c r="AG194" s="115">
        <f t="shared" si="19"/>
        <v>18</v>
      </c>
      <c r="AH194" s="115">
        <v>13</v>
      </c>
      <c r="AI194" s="115">
        <v>5</v>
      </c>
      <c r="AK194" s="125">
        <v>2018</v>
      </c>
      <c r="AL194" s="125" t="s">
        <v>4765</v>
      </c>
      <c r="AM194" s="125"/>
      <c r="AP194" s="125">
        <f t="shared" si="20"/>
        <v>67</v>
      </c>
      <c r="AQ194" s="125">
        <v>66</v>
      </c>
      <c r="AR194" s="125">
        <v>1</v>
      </c>
      <c r="AT194" s="115">
        <v>2019</v>
      </c>
      <c r="AU194" s="115" t="s">
        <v>3368</v>
      </c>
      <c r="AV194" s="115" t="s">
        <v>4463</v>
      </c>
      <c r="AY194" s="115">
        <f t="shared" si="21"/>
        <v>2432</v>
      </c>
      <c r="AZ194" s="115">
        <v>2432</v>
      </c>
      <c r="BA194" s="115"/>
      <c r="BC194" s="115">
        <v>2020</v>
      </c>
      <c r="BD194" s="115" t="s">
        <v>3437</v>
      </c>
      <c r="BE194" s="115"/>
      <c r="BH194" s="115">
        <f t="shared" si="22"/>
        <v>166</v>
      </c>
      <c r="BI194" s="115">
        <v>75</v>
      </c>
      <c r="BJ194" s="115">
        <v>91</v>
      </c>
    </row>
    <row r="195" spans="1:62">
      <c r="A195" s="115">
        <v>2014</v>
      </c>
      <c r="B195" s="115" t="s">
        <v>4053</v>
      </c>
      <c r="C195" s="115"/>
      <c r="F195" s="115">
        <f t="shared" si="23"/>
        <v>827</v>
      </c>
      <c r="G195" s="115">
        <v>486</v>
      </c>
      <c r="H195" s="115">
        <v>341</v>
      </c>
      <c r="J195" s="115">
        <v>2015</v>
      </c>
      <c r="K195" s="115" t="s">
        <v>4766</v>
      </c>
      <c r="L195" s="115"/>
      <c r="O195" s="115">
        <f t="shared" ref="O195:O201" si="24">SUM(P195:Q195)</f>
        <v>42</v>
      </c>
      <c r="P195" s="115">
        <v>9</v>
      </c>
      <c r="Q195" s="115">
        <v>33</v>
      </c>
      <c r="S195" s="115">
        <v>2016</v>
      </c>
      <c r="T195" s="115" t="s">
        <v>4767</v>
      </c>
      <c r="U195" s="115"/>
      <c r="X195" s="115">
        <f t="shared" ref="X195:X213" si="25">SUM(Y195:Z195)</f>
        <v>44</v>
      </c>
      <c r="Y195" s="115">
        <v>14</v>
      </c>
      <c r="Z195" s="115">
        <v>30</v>
      </c>
      <c r="AB195" s="115">
        <v>2017</v>
      </c>
      <c r="AC195" s="115" t="s">
        <v>4768</v>
      </c>
      <c r="AD195" s="115"/>
      <c r="AG195" s="115">
        <f t="shared" ref="AG195:AG236" si="26">SUM(AH195:AI195)</f>
        <v>111</v>
      </c>
      <c r="AH195" s="115">
        <v>33</v>
      </c>
      <c r="AI195" s="115">
        <v>78</v>
      </c>
      <c r="AK195" s="125">
        <v>2018</v>
      </c>
      <c r="AL195" s="125" t="s">
        <v>4769</v>
      </c>
      <c r="AM195" s="125"/>
      <c r="AP195" s="125">
        <f t="shared" ref="AP195:AP230" si="27">SUM(AQ195:AR195)</f>
        <v>34</v>
      </c>
      <c r="AQ195" s="125">
        <v>30</v>
      </c>
      <c r="AR195" s="125">
        <v>4</v>
      </c>
      <c r="AT195" s="115">
        <v>2019</v>
      </c>
      <c r="AU195" s="115" t="s">
        <v>403</v>
      </c>
      <c r="AV195" s="115" t="s">
        <v>4463</v>
      </c>
      <c r="AY195" s="115">
        <f t="shared" ref="AY195:AY229" si="28">SUM(AZ195:BA195)</f>
        <v>3506</v>
      </c>
      <c r="AZ195" s="115">
        <v>3506</v>
      </c>
      <c r="BA195" s="115"/>
      <c r="BC195" s="115">
        <v>2020</v>
      </c>
      <c r="BD195" s="115" t="s">
        <v>4770</v>
      </c>
      <c r="BE195" s="115"/>
      <c r="BH195" s="115">
        <f t="shared" ref="BH195:BH251" si="29">SUM(BI195:BJ195)</f>
        <v>1735</v>
      </c>
      <c r="BI195" s="115">
        <v>871</v>
      </c>
      <c r="BJ195" s="115">
        <v>864</v>
      </c>
    </row>
    <row r="196" spans="1:62">
      <c r="A196" s="115">
        <v>2014</v>
      </c>
      <c r="B196" s="115" t="s">
        <v>4771</v>
      </c>
      <c r="C196" s="115"/>
      <c r="F196" s="115">
        <f t="shared" si="23"/>
        <v>16</v>
      </c>
      <c r="G196" s="115">
        <v>11</v>
      </c>
      <c r="H196" s="115">
        <v>5</v>
      </c>
      <c r="J196" s="115">
        <v>2015</v>
      </c>
      <c r="K196" s="115" t="s">
        <v>4772</v>
      </c>
      <c r="L196" s="115" t="s">
        <v>3893</v>
      </c>
      <c r="O196" s="115">
        <f t="shared" si="24"/>
        <v>21</v>
      </c>
      <c r="P196" s="115">
        <v>21</v>
      </c>
      <c r="Q196" s="115"/>
      <c r="S196" s="115">
        <v>2016</v>
      </c>
      <c r="T196" s="115" t="s">
        <v>4122</v>
      </c>
      <c r="U196" s="115"/>
      <c r="X196" s="115">
        <f t="shared" si="25"/>
        <v>50</v>
      </c>
      <c r="Y196" s="115">
        <v>32</v>
      </c>
      <c r="Z196" s="115">
        <v>18</v>
      </c>
      <c r="AB196" s="115">
        <v>2017</v>
      </c>
      <c r="AC196" s="115" t="s">
        <v>4019</v>
      </c>
      <c r="AD196" s="115"/>
      <c r="AG196" s="115">
        <f t="shared" si="26"/>
        <v>64</v>
      </c>
      <c r="AH196" s="115">
        <v>17</v>
      </c>
      <c r="AI196" s="115">
        <v>47</v>
      </c>
      <c r="AK196" s="125">
        <v>2018</v>
      </c>
      <c r="AL196" s="125" t="s">
        <v>4773</v>
      </c>
      <c r="AM196" s="125"/>
      <c r="AP196" s="125">
        <f t="shared" si="27"/>
        <v>85</v>
      </c>
      <c r="AQ196" s="125">
        <v>53</v>
      </c>
      <c r="AR196" s="125">
        <v>32</v>
      </c>
      <c r="AT196" s="115">
        <v>2019</v>
      </c>
      <c r="AU196" s="115" t="s">
        <v>1121</v>
      </c>
      <c r="AV196" s="115"/>
      <c r="AY196" s="115">
        <f t="shared" si="28"/>
        <v>72</v>
      </c>
      <c r="AZ196" s="115">
        <v>38</v>
      </c>
      <c r="BA196" s="115">
        <v>34</v>
      </c>
      <c r="BC196" s="115">
        <v>2020</v>
      </c>
      <c r="BD196" s="115" t="s">
        <v>4774</v>
      </c>
      <c r="BE196" s="115"/>
      <c r="BH196" s="115">
        <f t="shared" si="29"/>
        <v>18</v>
      </c>
      <c r="BI196" s="115">
        <v>4</v>
      </c>
      <c r="BJ196" s="115">
        <v>14</v>
      </c>
    </row>
    <row r="197" spans="1:62">
      <c r="A197" s="115">
        <v>2014</v>
      </c>
      <c r="B197" s="115" t="s">
        <v>3921</v>
      </c>
      <c r="C197" s="115"/>
      <c r="F197" s="115">
        <f t="shared" si="23"/>
        <v>56</v>
      </c>
      <c r="G197" s="115">
        <v>36</v>
      </c>
      <c r="H197" s="115">
        <v>20</v>
      </c>
      <c r="J197" s="115">
        <v>2015</v>
      </c>
      <c r="K197" s="115" t="s">
        <v>4775</v>
      </c>
      <c r="L197" s="115"/>
      <c r="O197" s="115">
        <f t="shared" si="24"/>
        <v>988</v>
      </c>
      <c r="P197" s="115">
        <v>749</v>
      </c>
      <c r="Q197" s="115">
        <v>239</v>
      </c>
      <c r="S197" s="115">
        <v>2016</v>
      </c>
      <c r="T197" s="115" t="s">
        <v>4776</v>
      </c>
      <c r="U197" s="115"/>
      <c r="X197" s="115">
        <f t="shared" si="25"/>
        <v>109</v>
      </c>
      <c r="Y197" s="115">
        <v>87</v>
      </c>
      <c r="Z197" s="115">
        <v>22</v>
      </c>
      <c r="AB197" s="115">
        <v>2017</v>
      </c>
      <c r="AC197" s="115" t="s">
        <v>4777</v>
      </c>
      <c r="AD197" s="115" t="s">
        <v>4570</v>
      </c>
      <c r="AG197" s="115">
        <f t="shared" si="26"/>
        <v>43</v>
      </c>
      <c r="AH197" s="115">
        <v>43</v>
      </c>
      <c r="AI197" s="115"/>
      <c r="AK197" s="125">
        <v>2018</v>
      </c>
      <c r="AL197" s="125" t="s">
        <v>4778</v>
      </c>
      <c r="AM197" s="125" t="s">
        <v>348</v>
      </c>
      <c r="AP197" s="125">
        <f t="shared" si="27"/>
        <v>21</v>
      </c>
      <c r="AQ197" s="125">
        <v>21</v>
      </c>
      <c r="AR197" s="125"/>
      <c r="AT197" s="115">
        <v>2019</v>
      </c>
      <c r="AU197" s="115" t="s">
        <v>4779</v>
      </c>
      <c r="AV197" s="115"/>
      <c r="AY197" s="115">
        <f t="shared" si="28"/>
        <v>139</v>
      </c>
      <c r="AZ197" s="115">
        <v>57</v>
      </c>
      <c r="BA197" s="115">
        <v>82</v>
      </c>
      <c r="BC197" s="115">
        <v>2020</v>
      </c>
      <c r="BD197" s="115" t="s">
        <v>4780</v>
      </c>
      <c r="BE197" s="115"/>
      <c r="BH197" s="115">
        <f t="shared" si="29"/>
        <v>31</v>
      </c>
      <c r="BI197" s="115">
        <v>5</v>
      </c>
      <c r="BJ197" s="115">
        <v>26</v>
      </c>
    </row>
    <row r="198" spans="1:62">
      <c r="A198" s="115">
        <v>2014</v>
      </c>
      <c r="B198" s="115" t="s">
        <v>4781</v>
      </c>
      <c r="C198" s="115"/>
      <c r="F198" s="115">
        <f t="shared" si="23"/>
        <v>46</v>
      </c>
      <c r="G198" s="115">
        <v>42</v>
      </c>
      <c r="H198" s="115">
        <v>4</v>
      </c>
      <c r="J198" s="115">
        <v>2015</v>
      </c>
      <c r="K198" s="115" t="s">
        <v>4782</v>
      </c>
      <c r="L198" s="115"/>
      <c r="O198" s="115">
        <f t="shared" si="24"/>
        <v>14278</v>
      </c>
      <c r="P198" s="115">
        <v>9002</v>
      </c>
      <c r="Q198" s="115">
        <v>5276</v>
      </c>
      <c r="S198" s="115">
        <v>2016</v>
      </c>
      <c r="T198" s="115" t="s">
        <v>3264</v>
      </c>
      <c r="U198" s="115"/>
      <c r="X198" s="115">
        <f t="shared" si="25"/>
        <v>354</v>
      </c>
      <c r="Y198" s="115">
        <v>229</v>
      </c>
      <c r="Z198" s="115">
        <v>125</v>
      </c>
      <c r="AB198" s="115">
        <v>2017</v>
      </c>
      <c r="AC198" s="115" t="s">
        <v>3918</v>
      </c>
      <c r="AD198" s="115"/>
      <c r="AG198" s="115">
        <f t="shared" si="26"/>
        <v>13</v>
      </c>
      <c r="AH198" s="115">
        <v>11</v>
      </c>
      <c r="AI198" s="115">
        <v>2</v>
      </c>
      <c r="AK198" s="125">
        <v>2018</v>
      </c>
      <c r="AL198" s="125" t="s">
        <v>4783</v>
      </c>
      <c r="AM198" s="125" t="s">
        <v>4784</v>
      </c>
      <c r="AP198" s="125">
        <f t="shared" si="27"/>
        <v>95</v>
      </c>
      <c r="AQ198" s="125">
        <v>95</v>
      </c>
      <c r="AR198" s="125"/>
      <c r="AT198" s="115">
        <v>2019</v>
      </c>
      <c r="AU198" s="115" t="s">
        <v>4613</v>
      </c>
      <c r="AV198" s="115"/>
      <c r="AY198" s="115">
        <f t="shared" si="28"/>
        <v>50</v>
      </c>
      <c r="AZ198" s="115">
        <v>29</v>
      </c>
      <c r="BA198" s="115">
        <v>21</v>
      </c>
      <c r="BC198" s="115">
        <v>2020</v>
      </c>
      <c r="BD198" s="115" t="s">
        <v>4743</v>
      </c>
      <c r="BE198" s="115"/>
      <c r="BH198" s="115">
        <f t="shared" si="29"/>
        <v>414</v>
      </c>
      <c r="BI198" s="115">
        <v>62</v>
      </c>
      <c r="BJ198" s="115">
        <v>352</v>
      </c>
    </row>
    <row r="199" spans="1:62">
      <c r="A199" s="115">
        <v>2014</v>
      </c>
      <c r="B199" s="115" t="s">
        <v>1883</v>
      </c>
      <c r="C199" s="115" t="s">
        <v>348</v>
      </c>
      <c r="F199" s="115">
        <f t="shared" si="23"/>
        <v>347</v>
      </c>
      <c r="G199" s="115">
        <v>347</v>
      </c>
      <c r="H199" s="115"/>
      <c r="J199" s="115">
        <v>2015</v>
      </c>
      <c r="K199" s="115" t="s">
        <v>4785</v>
      </c>
      <c r="L199" s="115"/>
      <c r="O199" s="115">
        <f t="shared" si="24"/>
        <v>80</v>
      </c>
      <c r="P199" s="115">
        <v>36</v>
      </c>
      <c r="Q199" s="115">
        <v>44</v>
      </c>
      <c r="S199" s="115">
        <v>2016</v>
      </c>
      <c r="T199" s="115" t="s">
        <v>2540</v>
      </c>
      <c r="U199" s="115"/>
      <c r="X199" s="115">
        <f t="shared" si="25"/>
        <v>139</v>
      </c>
      <c r="Y199" s="115">
        <v>62</v>
      </c>
      <c r="Z199" s="115">
        <v>77</v>
      </c>
      <c r="AB199" s="115">
        <v>2017</v>
      </c>
      <c r="AC199" s="115" t="s">
        <v>4151</v>
      </c>
      <c r="AD199" s="115"/>
      <c r="AG199" s="115">
        <f t="shared" si="26"/>
        <v>19</v>
      </c>
      <c r="AH199" s="115">
        <v>15</v>
      </c>
      <c r="AI199" s="115">
        <v>4</v>
      </c>
      <c r="AK199" s="125">
        <v>2018</v>
      </c>
      <c r="AL199" s="125" t="s">
        <v>735</v>
      </c>
      <c r="AM199" s="125" t="s">
        <v>348</v>
      </c>
      <c r="AP199" s="125">
        <f t="shared" si="27"/>
        <v>183</v>
      </c>
      <c r="AQ199" s="125">
        <v>183</v>
      </c>
      <c r="AR199" s="125"/>
      <c r="AT199" s="115">
        <v>2019</v>
      </c>
      <c r="AU199" s="115" t="s">
        <v>4446</v>
      </c>
      <c r="AV199" s="115"/>
      <c r="AY199" s="115">
        <f t="shared" si="28"/>
        <v>224</v>
      </c>
      <c r="AZ199" s="115">
        <v>66</v>
      </c>
      <c r="BA199" s="115">
        <v>158</v>
      </c>
      <c r="BC199" s="115">
        <v>2020</v>
      </c>
      <c r="BD199" s="115" t="s">
        <v>4786</v>
      </c>
      <c r="BE199" s="115"/>
      <c r="BH199" s="115">
        <f t="shared" si="29"/>
        <v>12</v>
      </c>
      <c r="BI199" s="115">
        <v>4</v>
      </c>
      <c r="BJ199" s="115">
        <v>8</v>
      </c>
    </row>
    <row r="200" spans="1:62">
      <c r="A200" s="115">
        <v>2014</v>
      </c>
      <c r="B200" s="115" t="s">
        <v>2978</v>
      </c>
      <c r="C200" s="115"/>
      <c r="F200" s="115">
        <f t="shared" si="23"/>
        <v>135</v>
      </c>
      <c r="G200" s="115">
        <v>116</v>
      </c>
      <c r="H200" s="115">
        <v>19</v>
      </c>
      <c r="J200" s="115">
        <v>2015</v>
      </c>
      <c r="K200" s="115" t="s">
        <v>4787</v>
      </c>
      <c r="L200" s="115" t="s">
        <v>4788</v>
      </c>
      <c r="O200" s="115">
        <f t="shared" si="24"/>
        <v>127</v>
      </c>
      <c r="P200" s="115">
        <v>127</v>
      </c>
      <c r="Q200" s="115"/>
      <c r="S200" s="115">
        <v>2016</v>
      </c>
      <c r="T200" s="115" t="s">
        <v>4789</v>
      </c>
      <c r="U200" s="115"/>
      <c r="X200" s="115">
        <f t="shared" si="25"/>
        <v>72</v>
      </c>
      <c r="Y200" s="115">
        <v>28</v>
      </c>
      <c r="Z200" s="115">
        <v>44</v>
      </c>
      <c r="AB200" s="115">
        <v>2017</v>
      </c>
      <c r="AC200" s="115" t="s">
        <v>488</v>
      </c>
      <c r="AD200" s="115"/>
      <c r="AG200" s="115">
        <f t="shared" si="26"/>
        <v>8</v>
      </c>
      <c r="AH200" s="115">
        <v>4</v>
      </c>
      <c r="AI200" s="115">
        <v>4</v>
      </c>
      <c r="AK200" s="125">
        <v>2018</v>
      </c>
      <c r="AL200" s="125" t="s">
        <v>629</v>
      </c>
      <c r="AM200" s="125"/>
      <c r="AP200" s="125">
        <f t="shared" si="27"/>
        <v>40</v>
      </c>
      <c r="AQ200" s="125">
        <v>22</v>
      </c>
      <c r="AR200" s="125">
        <v>18</v>
      </c>
      <c r="AT200" s="115">
        <v>2019</v>
      </c>
      <c r="AU200" s="115" t="s">
        <v>4149</v>
      </c>
      <c r="AV200" s="115"/>
      <c r="AY200" s="115">
        <f t="shared" si="28"/>
        <v>15</v>
      </c>
      <c r="AZ200" s="115">
        <v>13</v>
      </c>
      <c r="BA200" s="115">
        <v>2</v>
      </c>
      <c r="BC200" s="115">
        <v>2020</v>
      </c>
      <c r="BD200" s="115" t="s">
        <v>3903</v>
      </c>
      <c r="BE200" s="115"/>
      <c r="BH200" s="115">
        <f t="shared" si="29"/>
        <v>112</v>
      </c>
      <c r="BI200" s="115">
        <v>79</v>
      </c>
      <c r="BJ200" s="115">
        <v>33</v>
      </c>
    </row>
    <row r="201" spans="1:62">
      <c r="A201" s="115">
        <v>2014</v>
      </c>
      <c r="B201" s="115" t="s">
        <v>4215</v>
      </c>
      <c r="C201" s="115" t="s">
        <v>348</v>
      </c>
      <c r="F201" s="115">
        <f t="shared" si="23"/>
        <v>18</v>
      </c>
      <c r="G201" s="115">
        <v>18</v>
      </c>
      <c r="H201" s="115"/>
      <c r="J201" s="115">
        <v>2015</v>
      </c>
      <c r="K201" s="115" t="s">
        <v>4790</v>
      </c>
      <c r="L201" s="115" t="s">
        <v>348</v>
      </c>
      <c r="O201" s="115">
        <f t="shared" si="24"/>
        <v>45</v>
      </c>
      <c r="P201" s="115">
        <v>45</v>
      </c>
      <c r="Q201" s="115"/>
      <c r="S201" s="115">
        <v>2016</v>
      </c>
      <c r="T201" s="115" t="s">
        <v>1173</v>
      </c>
      <c r="U201" s="115"/>
      <c r="X201" s="115">
        <f t="shared" si="25"/>
        <v>132</v>
      </c>
      <c r="Y201" s="115">
        <v>50</v>
      </c>
      <c r="Z201" s="115">
        <v>82</v>
      </c>
      <c r="AB201" s="115">
        <v>2017</v>
      </c>
      <c r="AC201" s="115" t="s">
        <v>4791</v>
      </c>
      <c r="AD201" s="115"/>
      <c r="AG201" s="115">
        <f t="shared" si="26"/>
        <v>68</v>
      </c>
      <c r="AH201" s="115">
        <v>48</v>
      </c>
      <c r="AI201" s="115">
        <v>20</v>
      </c>
      <c r="AK201" s="125">
        <v>2018</v>
      </c>
      <c r="AL201" s="125" t="s">
        <v>4792</v>
      </c>
      <c r="AM201" s="125"/>
      <c r="AP201" s="125">
        <f t="shared" si="27"/>
        <v>108</v>
      </c>
      <c r="AQ201" s="125">
        <v>43</v>
      </c>
      <c r="AR201" s="125">
        <v>65</v>
      </c>
      <c r="AT201" s="115">
        <v>2019</v>
      </c>
      <c r="AU201" s="115" t="s">
        <v>4577</v>
      </c>
      <c r="AV201" s="115"/>
      <c r="AY201" s="115">
        <f t="shared" si="28"/>
        <v>79</v>
      </c>
      <c r="AZ201" s="115">
        <v>33</v>
      </c>
      <c r="BA201" s="115">
        <v>46</v>
      </c>
      <c r="BC201" s="115">
        <v>2020</v>
      </c>
      <c r="BD201" s="115" t="s">
        <v>4793</v>
      </c>
      <c r="BE201" s="115"/>
      <c r="BH201" s="115">
        <f t="shared" si="29"/>
        <v>25</v>
      </c>
      <c r="BI201" s="115">
        <v>18</v>
      </c>
      <c r="BJ201" s="115">
        <v>7</v>
      </c>
    </row>
    <row r="202" spans="1:62" ht="17" thickBot="1">
      <c r="A202" s="115">
        <v>2014</v>
      </c>
      <c r="B202" s="115" t="s">
        <v>4224</v>
      </c>
      <c r="C202" s="115"/>
      <c r="F202" s="115">
        <f t="shared" si="23"/>
        <v>45</v>
      </c>
      <c r="G202" s="115">
        <v>42</v>
      </c>
      <c r="H202" s="115">
        <v>3</v>
      </c>
      <c r="J202" s="115">
        <v>2015</v>
      </c>
      <c r="K202" s="115" t="s">
        <v>2519</v>
      </c>
      <c r="L202" s="115"/>
      <c r="O202" s="56">
        <f>SUM(P201:Q201)</f>
        <v>45</v>
      </c>
      <c r="P202" s="56">
        <v>69</v>
      </c>
      <c r="Q202" s="56">
        <v>66</v>
      </c>
      <c r="S202" s="115">
        <v>2016</v>
      </c>
      <c r="T202" s="115" t="s">
        <v>4794</v>
      </c>
      <c r="U202" s="115" t="s">
        <v>3971</v>
      </c>
      <c r="X202" s="115">
        <f t="shared" si="25"/>
        <v>9</v>
      </c>
      <c r="Y202" s="115">
        <v>9</v>
      </c>
      <c r="Z202" s="115"/>
      <c r="AB202" s="115">
        <v>2017</v>
      </c>
      <c r="AC202" s="115" t="s">
        <v>4795</v>
      </c>
      <c r="AD202" s="115"/>
      <c r="AG202" s="115">
        <f t="shared" si="26"/>
        <v>37</v>
      </c>
      <c r="AH202" s="115">
        <v>12</v>
      </c>
      <c r="AI202" s="115">
        <v>25</v>
      </c>
      <c r="AK202" s="125">
        <v>2018</v>
      </c>
      <c r="AL202" s="125" t="s">
        <v>3943</v>
      </c>
      <c r="AM202" s="125"/>
      <c r="AP202" s="125">
        <f t="shared" si="27"/>
        <v>402</v>
      </c>
      <c r="AQ202" s="125">
        <v>113</v>
      </c>
      <c r="AR202" s="125">
        <v>289</v>
      </c>
      <c r="AT202" s="115">
        <v>2019</v>
      </c>
      <c r="AU202" s="115" t="s">
        <v>3955</v>
      </c>
      <c r="AV202" s="115"/>
      <c r="AY202" s="115">
        <f t="shared" si="28"/>
        <v>26</v>
      </c>
      <c r="AZ202" s="115">
        <v>12</v>
      </c>
      <c r="BA202" s="115">
        <v>14</v>
      </c>
      <c r="BC202" s="115">
        <v>2020</v>
      </c>
      <c r="BD202" s="115" t="s">
        <v>4796</v>
      </c>
      <c r="BE202" s="115"/>
      <c r="BH202" s="115">
        <f t="shared" si="29"/>
        <v>48</v>
      </c>
      <c r="BI202" s="115">
        <v>31</v>
      </c>
      <c r="BJ202" s="115">
        <v>17</v>
      </c>
    </row>
    <row r="203" spans="1:62" ht="17" thickTop="1">
      <c r="A203" s="115">
        <v>2014</v>
      </c>
      <c r="B203" s="115" t="s">
        <v>4026</v>
      </c>
      <c r="C203" s="115" t="s">
        <v>4797</v>
      </c>
      <c r="E203" s="116" t="s">
        <v>914</v>
      </c>
      <c r="F203" s="115">
        <f t="shared" si="23"/>
        <v>4497</v>
      </c>
      <c r="G203" s="115"/>
      <c r="H203" s="115">
        <v>4497</v>
      </c>
      <c r="O203" s="99">
        <f>SUM(P203:Q203)</f>
        <v>709994</v>
      </c>
      <c r="P203" s="99">
        <f>SUM(P2:P202)</f>
        <v>386011</v>
      </c>
      <c r="Q203" s="99">
        <f>SUM(Q2:Q202)</f>
        <v>323983</v>
      </c>
      <c r="S203" s="115">
        <v>2016</v>
      </c>
      <c r="T203" s="115" t="s">
        <v>4798</v>
      </c>
      <c r="U203" s="115"/>
      <c r="X203" s="115">
        <f t="shared" si="25"/>
        <v>14</v>
      </c>
      <c r="Y203" s="115">
        <v>13</v>
      </c>
      <c r="Z203" s="115">
        <v>1</v>
      </c>
      <c r="AB203" s="115">
        <v>2017</v>
      </c>
      <c r="AC203" s="115" t="s">
        <v>347</v>
      </c>
      <c r="AD203" s="115"/>
      <c r="AG203" s="115">
        <f t="shared" si="26"/>
        <v>55</v>
      </c>
      <c r="AH203" s="115">
        <v>40</v>
      </c>
      <c r="AI203" s="115">
        <v>15</v>
      </c>
      <c r="AK203" s="125">
        <v>2018</v>
      </c>
      <c r="AL203" s="125" t="s">
        <v>4799</v>
      </c>
      <c r="AM203" s="125"/>
      <c r="AP203" s="125">
        <f t="shared" si="27"/>
        <v>18</v>
      </c>
      <c r="AQ203" s="125">
        <v>14</v>
      </c>
      <c r="AR203" s="125">
        <v>4</v>
      </c>
      <c r="AT203" s="115">
        <v>2019</v>
      </c>
      <c r="AU203" s="115" t="s">
        <v>4243</v>
      </c>
      <c r="AV203" s="115"/>
      <c r="AY203" s="115">
        <f t="shared" si="28"/>
        <v>95</v>
      </c>
      <c r="AZ203" s="115">
        <v>50</v>
      </c>
      <c r="BA203" s="115">
        <v>45</v>
      </c>
      <c r="BC203" s="115">
        <v>2020</v>
      </c>
      <c r="BD203" s="115" t="s">
        <v>878</v>
      </c>
      <c r="BE203" s="115"/>
      <c r="BH203" s="115">
        <f t="shared" si="29"/>
        <v>37</v>
      </c>
      <c r="BI203" s="115">
        <v>25</v>
      </c>
      <c r="BJ203" s="115">
        <v>12</v>
      </c>
    </row>
    <row r="204" spans="1:62">
      <c r="A204" s="115">
        <v>2014</v>
      </c>
      <c r="B204" s="115" t="s">
        <v>4474</v>
      </c>
      <c r="C204" s="115"/>
      <c r="F204" s="115">
        <f t="shared" si="23"/>
        <v>60</v>
      </c>
      <c r="G204" s="115">
        <v>45</v>
      </c>
      <c r="H204" s="115">
        <v>15</v>
      </c>
      <c r="O204" s="99"/>
      <c r="P204" s="100">
        <f>P203/O203*100</f>
        <v>54.368205928500799</v>
      </c>
      <c r="Q204" s="100">
        <f>Q203/O203*100</f>
        <v>45.631794071499193</v>
      </c>
      <c r="S204" s="115">
        <v>2016</v>
      </c>
      <c r="T204" s="115" t="s">
        <v>4166</v>
      </c>
      <c r="U204" s="115" t="s">
        <v>1770</v>
      </c>
      <c r="X204" s="115">
        <f t="shared" si="25"/>
        <v>5232</v>
      </c>
      <c r="Y204" s="115">
        <v>5232</v>
      </c>
      <c r="Z204" s="115"/>
      <c r="AB204" s="115">
        <v>2017</v>
      </c>
      <c r="AC204" s="115" t="s">
        <v>3964</v>
      </c>
      <c r="AD204" s="115"/>
      <c r="AG204" s="115">
        <f t="shared" si="26"/>
        <v>231</v>
      </c>
      <c r="AH204" s="115">
        <v>119</v>
      </c>
      <c r="AI204" s="115">
        <v>112</v>
      </c>
      <c r="AK204" s="125">
        <v>2018</v>
      </c>
      <c r="AL204" s="125" t="s">
        <v>4800</v>
      </c>
      <c r="AM204" s="125"/>
      <c r="AP204" s="125">
        <f t="shared" si="27"/>
        <v>176</v>
      </c>
      <c r="AQ204" s="125">
        <v>88</v>
      </c>
      <c r="AR204" s="125">
        <v>88</v>
      </c>
      <c r="AT204" s="115">
        <v>2019</v>
      </c>
      <c r="AU204" s="115" t="s">
        <v>4801</v>
      </c>
      <c r="AV204" s="115"/>
      <c r="AY204" s="115">
        <f t="shared" si="28"/>
        <v>35</v>
      </c>
      <c r="AZ204" s="115">
        <v>34</v>
      </c>
      <c r="BA204" s="115">
        <v>1</v>
      </c>
      <c r="BC204" s="115">
        <v>2020</v>
      </c>
      <c r="BD204" s="115" t="s">
        <v>3204</v>
      </c>
      <c r="BE204" s="115"/>
      <c r="BH204" s="115">
        <f t="shared" si="29"/>
        <v>200</v>
      </c>
      <c r="BI204" s="115">
        <v>113</v>
      </c>
      <c r="BJ204" s="115">
        <v>87</v>
      </c>
    </row>
    <row r="205" spans="1:62">
      <c r="A205" s="115">
        <v>2014</v>
      </c>
      <c r="B205" s="115" t="s">
        <v>4802</v>
      </c>
      <c r="C205" s="115"/>
      <c r="F205" s="115">
        <f t="shared" si="23"/>
        <v>13</v>
      </c>
      <c r="G205" s="115">
        <v>8</v>
      </c>
      <c r="H205" s="115">
        <v>5</v>
      </c>
      <c r="O205" s="99"/>
      <c r="P205" s="99" t="s">
        <v>4803</v>
      </c>
      <c r="Q205" s="99" t="s">
        <v>3802</v>
      </c>
      <c r="S205" s="115">
        <v>2016</v>
      </c>
      <c r="T205" s="115" t="s">
        <v>4804</v>
      </c>
      <c r="U205" s="115" t="s">
        <v>3971</v>
      </c>
      <c r="X205" s="115">
        <f t="shared" si="25"/>
        <v>112</v>
      </c>
      <c r="Y205" s="115">
        <v>112</v>
      </c>
      <c r="Z205" s="115"/>
      <c r="AB205" s="115">
        <v>2017</v>
      </c>
      <c r="AC205" s="115" t="s">
        <v>2992</v>
      </c>
      <c r="AD205" s="115"/>
      <c r="AG205" s="115">
        <f t="shared" si="26"/>
        <v>18</v>
      </c>
      <c r="AH205" s="115">
        <v>3</v>
      </c>
      <c r="AI205" s="115">
        <v>15</v>
      </c>
      <c r="AK205" s="125">
        <v>2018</v>
      </c>
      <c r="AL205" s="125" t="s">
        <v>4805</v>
      </c>
      <c r="AM205" s="125"/>
      <c r="AP205" s="125">
        <f t="shared" si="27"/>
        <v>129</v>
      </c>
      <c r="AQ205" s="125">
        <v>61</v>
      </c>
      <c r="AR205" s="125">
        <v>68</v>
      </c>
      <c r="AT205" s="115">
        <v>2019</v>
      </c>
      <c r="AU205" s="115" t="s">
        <v>4806</v>
      </c>
      <c r="AV205" s="115"/>
      <c r="AY205" s="115">
        <f t="shared" si="28"/>
        <v>71</v>
      </c>
      <c r="AZ205" s="115">
        <v>70</v>
      </c>
      <c r="BA205" s="115">
        <v>1</v>
      </c>
      <c r="BC205" s="115">
        <v>2020</v>
      </c>
      <c r="BD205" s="115" t="s">
        <v>4807</v>
      </c>
      <c r="BE205" s="115"/>
      <c r="BH205" s="115">
        <f t="shared" si="29"/>
        <v>249</v>
      </c>
      <c r="BI205" s="115">
        <v>169</v>
      </c>
      <c r="BJ205" s="115">
        <v>80</v>
      </c>
    </row>
    <row r="206" spans="1:62">
      <c r="A206" s="115">
        <v>2014</v>
      </c>
      <c r="B206" s="115" t="s">
        <v>4808</v>
      </c>
      <c r="C206" s="115"/>
      <c r="F206" s="115">
        <f t="shared" si="23"/>
        <v>12</v>
      </c>
      <c r="G206" s="115">
        <v>7</v>
      </c>
      <c r="H206" s="115">
        <v>5</v>
      </c>
      <c r="S206" s="115">
        <v>2016</v>
      </c>
      <c r="T206" s="115" t="s">
        <v>4809</v>
      </c>
      <c r="U206" s="115"/>
      <c r="X206" s="115">
        <f t="shared" si="25"/>
        <v>42</v>
      </c>
      <c r="Y206" s="115">
        <v>22</v>
      </c>
      <c r="Z206" s="115">
        <v>20</v>
      </c>
      <c r="AB206" s="115">
        <v>2017</v>
      </c>
      <c r="AC206" s="115" t="s">
        <v>4810</v>
      </c>
      <c r="AD206" s="115"/>
      <c r="AG206" s="115">
        <f t="shared" si="26"/>
        <v>70</v>
      </c>
      <c r="AH206" s="115">
        <v>45</v>
      </c>
      <c r="AI206" s="115">
        <v>25</v>
      </c>
      <c r="AK206" s="125">
        <v>2018</v>
      </c>
      <c r="AL206" s="125" t="s">
        <v>4811</v>
      </c>
      <c r="AM206" s="125"/>
      <c r="AP206" s="125">
        <f t="shared" si="27"/>
        <v>311</v>
      </c>
      <c r="AQ206" s="125">
        <v>170</v>
      </c>
      <c r="AR206" s="125">
        <v>141</v>
      </c>
      <c r="AT206" s="115">
        <v>2019</v>
      </c>
      <c r="AU206" s="115" t="s">
        <v>4812</v>
      </c>
      <c r="AV206" s="115" t="s">
        <v>3971</v>
      </c>
      <c r="AY206" s="115">
        <f t="shared" si="28"/>
        <v>7</v>
      </c>
      <c r="AZ206" s="115">
        <v>7</v>
      </c>
      <c r="BA206" s="115"/>
      <c r="BC206" s="115">
        <v>2020</v>
      </c>
      <c r="BD206" s="115" t="s">
        <v>4574</v>
      </c>
      <c r="BE206" s="115"/>
      <c r="BH206" s="115">
        <f t="shared" si="29"/>
        <v>113</v>
      </c>
      <c r="BI206" s="115">
        <v>91</v>
      </c>
      <c r="BJ206" s="115">
        <v>22</v>
      </c>
    </row>
    <row r="207" spans="1:62">
      <c r="A207" s="115">
        <v>2014</v>
      </c>
      <c r="B207" s="115" t="s">
        <v>4271</v>
      </c>
      <c r="C207" s="115"/>
      <c r="F207" s="115">
        <f t="shared" si="23"/>
        <v>23</v>
      </c>
      <c r="G207" s="115">
        <v>15</v>
      </c>
      <c r="H207" s="115">
        <v>8</v>
      </c>
      <c r="S207" s="115">
        <v>2016</v>
      </c>
      <c r="T207" s="115" t="s">
        <v>4813</v>
      </c>
      <c r="U207" s="115"/>
      <c r="X207" s="115">
        <f t="shared" si="25"/>
        <v>46</v>
      </c>
      <c r="Y207" s="115">
        <v>30</v>
      </c>
      <c r="Z207" s="115">
        <v>16</v>
      </c>
      <c r="AB207" s="115">
        <v>2017</v>
      </c>
      <c r="AC207" s="115" t="s">
        <v>4272</v>
      </c>
      <c r="AD207" s="115"/>
      <c r="AG207" s="115">
        <f t="shared" si="26"/>
        <v>23</v>
      </c>
      <c r="AH207" s="115">
        <v>16</v>
      </c>
      <c r="AI207" s="115">
        <v>7</v>
      </c>
      <c r="AK207" s="125">
        <v>2018</v>
      </c>
      <c r="AL207" s="125" t="s">
        <v>4814</v>
      </c>
      <c r="AM207" s="125"/>
      <c r="AP207" s="125">
        <f t="shared" si="27"/>
        <v>96</v>
      </c>
      <c r="AQ207" s="125">
        <v>32</v>
      </c>
      <c r="AR207" s="125">
        <v>64</v>
      </c>
      <c r="AT207" s="115">
        <v>2019</v>
      </c>
      <c r="AU207" s="115" t="s">
        <v>4815</v>
      </c>
      <c r="AV207" s="115"/>
      <c r="AY207" s="115">
        <f t="shared" si="28"/>
        <v>50</v>
      </c>
      <c r="AZ207" s="115">
        <v>31</v>
      </c>
      <c r="BA207" s="115">
        <v>19</v>
      </c>
      <c r="BC207" s="115">
        <v>2020</v>
      </c>
      <c r="BD207" s="115" t="s">
        <v>3908</v>
      </c>
      <c r="BE207" s="115"/>
      <c r="BH207" s="115">
        <f t="shared" si="29"/>
        <v>16</v>
      </c>
      <c r="BI207" s="115">
        <v>11</v>
      </c>
      <c r="BJ207" s="115">
        <v>5</v>
      </c>
    </row>
    <row r="208" spans="1:62">
      <c r="A208" s="115">
        <v>2014</v>
      </c>
      <c r="B208" s="115" t="s">
        <v>4816</v>
      </c>
      <c r="C208" s="115"/>
      <c r="F208" s="115">
        <f t="shared" si="23"/>
        <v>40</v>
      </c>
      <c r="G208" s="115">
        <v>39</v>
      </c>
      <c r="H208" s="115">
        <v>1</v>
      </c>
      <c r="S208" s="115">
        <v>2016</v>
      </c>
      <c r="T208" s="115" t="s">
        <v>4817</v>
      </c>
      <c r="U208" s="115"/>
      <c r="X208" s="115">
        <f t="shared" si="25"/>
        <v>68</v>
      </c>
      <c r="Y208" s="115">
        <v>60</v>
      </c>
      <c r="Z208" s="115">
        <v>8</v>
      </c>
      <c r="AB208" s="115">
        <v>2017</v>
      </c>
      <c r="AC208" s="115" t="s">
        <v>923</v>
      </c>
      <c r="AD208" s="115"/>
      <c r="AG208" s="115">
        <f t="shared" si="26"/>
        <v>111</v>
      </c>
      <c r="AH208" s="115">
        <v>28</v>
      </c>
      <c r="AI208" s="115">
        <v>83</v>
      </c>
      <c r="AK208" s="125">
        <v>2018</v>
      </c>
      <c r="AL208" s="125" t="s">
        <v>4818</v>
      </c>
      <c r="AM208" s="125"/>
      <c r="AP208" s="125">
        <f t="shared" si="27"/>
        <v>58</v>
      </c>
      <c r="AQ208" s="125">
        <v>37</v>
      </c>
      <c r="AR208" s="125">
        <v>21</v>
      </c>
      <c r="AT208" s="115">
        <v>2019</v>
      </c>
      <c r="AU208" s="115" t="s">
        <v>132</v>
      </c>
      <c r="AV208" s="115"/>
      <c r="AY208" s="115">
        <f t="shared" si="28"/>
        <v>187</v>
      </c>
      <c r="AZ208" s="115">
        <v>124</v>
      </c>
      <c r="BA208" s="115">
        <v>63</v>
      </c>
      <c r="BC208" s="115">
        <v>2020</v>
      </c>
      <c r="BD208" s="115" t="s">
        <v>4118</v>
      </c>
      <c r="BE208" s="115"/>
      <c r="BH208" s="115">
        <f t="shared" si="29"/>
        <v>109</v>
      </c>
      <c r="BI208" s="115">
        <v>37</v>
      </c>
      <c r="BJ208" s="115">
        <v>72</v>
      </c>
    </row>
    <row r="209" spans="1:62">
      <c r="A209" s="115">
        <v>2014</v>
      </c>
      <c r="B209" s="115" t="s">
        <v>4118</v>
      </c>
      <c r="C209" s="115"/>
      <c r="F209" s="115">
        <f t="shared" si="23"/>
        <v>66</v>
      </c>
      <c r="G209" s="115">
        <v>58</v>
      </c>
      <c r="H209" s="115">
        <v>8</v>
      </c>
      <c r="S209" s="115">
        <v>2016</v>
      </c>
      <c r="T209" s="115" t="s">
        <v>4819</v>
      </c>
      <c r="U209" s="115"/>
      <c r="X209" s="115">
        <f t="shared" si="25"/>
        <v>45</v>
      </c>
      <c r="Y209" s="115">
        <v>25</v>
      </c>
      <c r="Z209" s="115">
        <v>20</v>
      </c>
      <c r="AB209" s="115">
        <v>2017</v>
      </c>
      <c r="AC209" s="115" t="s">
        <v>4820</v>
      </c>
      <c r="AD209" s="115"/>
      <c r="AG209" s="115">
        <f t="shared" si="26"/>
        <v>1851</v>
      </c>
      <c r="AH209" s="115">
        <v>1244</v>
      </c>
      <c r="AI209" s="115">
        <v>607</v>
      </c>
      <c r="AK209" s="125">
        <v>2018</v>
      </c>
      <c r="AL209" s="125" t="s">
        <v>4481</v>
      </c>
      <c r="AM209" s="125"/>
      <c r="AP209" s="125">
        <f t="shared" si="27"/>
        <v>3214</v>
      </c>
      <c r="AQ209" s="125">
        <v>2331</v>
      </c>
      <c r="AR209" s="125">
        <v>883</v>
      </c>
      <c r="AT209" s="115">
        <v>2019</v>
      </c>
      <c r="AU209" s="115" t="s">
        <v>4821</v>
      </c>
      <c r="AV209" s="115"/>
      <c r="AY209" s="115">
        <f t="shared" si="28"/>
        <v>20</v>
      </c>
      <c r="AZ209" s="115">
        <v>15</v>
      </c>
      <c r="BA209" s="115">
        <v>5</v>
      </c>
      <c r="BC209" s="115">
        <v>2020</v>
      </c>
      <c r="BD209" s="115" t="s">
        <v>4806</v>
      </c>
      <c r="BE209" s="115"/>
      <c r="BH209" s="115">
        <f t="shared" si="29"/>
        <v>405</v>
      </c>
      <c r="BI209" s="115">
        <v>360</v>
      </c>
      <c r="BJ209" s="115">
        <v>45</v>
      </c>
    </row>
    <row r="210" spans="1:62" ht="17" thickBot="1">
      <c r="A210" s="115">
        <v>2014</v>
      </c>
      <c r="B210" s="115" t="s">
        <v>4822</v>
      </c>
      <c r="C210" s="115"/>
      <c r="F210" s="56">
        <f t="shared" si="23"/>
        <v>85</v>
      </c>
      <c r="G210" s="56">
        <v>12</v>
      </c>
      <c r="H210" s="56">
        <v>73</v>
      </c>
      <c r="S210" s="115">
        <v>2016</v>
      </c>
      <c r="T210" s="115" t="s">
        <v>4787</v>
      </c>
      <c r="U210" s="115" t="s">
        <v>348</v>
      </c>
      <c r="X210" s="115">
        <f t="shared" si="25"/>
        <v>102</v>
      </c>
      <c r="Y210" s="115">
        <v>102</v>
      </c>
      <c r="Z210" s="115"/>
      <c r="AB210" s="115">
        <v>2017</v>
      </c>
      <c r="AC210" s="115" t="s">
        <v>4823</v>
      </c>
      <c r="AD210" s="115"/>
      <c r="AG210" s="115">
        <f t="shared" si="26"/>
        <v>4903</v>
      </c>
      <c r="AH210" s="115">
        <v>3574</v>
      </c>
      <c r="AI210" s="115">
        <v>1329</v>
      </c>
      <c r="AK210" s="125">
        <v>2018</v>
      </c>
      <c r="AL210" s="125" t="s">
        <v>4824</v>
      </c>
      <c r="AM210" s="125"/>
      <c r="AP210" s="125">
        <f t="shared" si="27"/>
        <v>72</v>
      </c>
      <c r="AQ210" s="125">
        <v>62</v>
      </c>
      <c r="AR210" s="125">
        <v>10</v>
      </c>
      <c r="AT210" s="115">
        <v>2019</v>
      </c>
      <c r="AU210" s="115" t="s">
        <v>4825</v>
      </c>
      <c r="AV210" s="115" t="s">
        <v>4826</v>
      </c>
      <c r="AY210" s="115">
        <f t="shared" si="28"/>
        <v>10</v>
      </c>
      <c r="AZ210" s="115">
        <v>10</v>
      </c>
      <c r="BA210" s="115"/>
      <c r="BC210" s="115">
        <v>2020</v>
      </c>
      <c r="BD210" s="115" t="s">
        <v>1229</v>
      </c>
      <c r="BE210" s="115"/>
      <c r="BH210" s="115">
        <f t="shared" si="29"/>
        <v>99</v>
      </c>
      <c r="BI210" s="115">
        <v>24</v>
      </c>
      <c r="BJ210" s="115">
        <v>75</v>
      </c>
    </row>
    <row r="211" spans="1:62" ht="17" thickTop="1">
      <c r="F211" s="99">
        <f>SUM(F2:F210)</f>
        <v>953322</v>
      </c>
      <c r="G211" s="99">
        <f>SUM(G2:G210)</f>
        <v>707052</v>
      </c>
      <c r="H211" s="99">
        <f>SUM(H2:H210)</f>
        <v>246355</v>
      </c>
      <c r="S211" s="115">
        <v>2016</v>
      </c>
      <c r="T211" s="115" t="s">
        <v>4827</v>
      </c>
      <c r="U211" s="115" t="s">
        <v>348</v>
      </c>
      <c r="X211" s="115">
        <f t="shared" si="25"/>
        <v>11</v>
      </c>
      <c r="Y211" s="115">
        <v>11</v>
      </c>
      <c r="Z211" s="115"/>
      <c r="AB211" s="115">
        <v>2017</v>
      </c>
      <c r="AC211" s="115" t="s">
        <v>4689</v>
      </c>
      <c r="AD211" s="115"/>
      <c r="AG211" s="115">
        <f t="shared" si="26"/>
        <v>1544</v>
      </c>
      <c r="AH211" s="115">
        <v>764</v>
      </c>
      <c r="AI211" s="115">
        <v>780</v>
      </c>
      <c r="AK211" s="125">
        <v>2018</v>
      </c>
      <c r="AL211" s="125" t="s">
        <v>4828</v>
      </c>
      <c r="AM211" s="125"/>
      <c r="AP211" s="125">
        <f t="shared" si="27"/>
        <v>18</v>
      </c>
      <c r="AQ211" s="125">
        <v>6</v>
      </c>
      <c r="AR211" s="125">
        <v>12</v>
      </c>
      <c r="AT211" s="115">
        <v>2019</v>
      </c>
      <c r="AU211" s="115" t="s">
        <v>4829</v>
      </c>
      <c r="AV211" s="115" t="s">
        <v>348</v>
      </c>
      <c r="AY211" s="115">
        <f t="shared" si="28"/>
        <v>977</v>
      </c>
      <c r="AZ211" s="115">
        <v>977</v>
      </c>
      <c r="BA211" s="115"/>
      <c r="BC211" s="115">
        <v>2020</v>
      </c>
      <c r="BD211" s="115" t="s">
        <v>4830</v>
      </c>
      <c r="BE211" s="115"/>
      <c r="BH211" s="115">
        <f t="shared" si="29"/>
        <v>90</v>
      </c>
      <c r="BI211" s="115">
        <v>55</v>
      </c>
      <c r="BJ211" s="115">
        <v>35</v>
      </c>
    </row>
    <row r="212" spans="1:62">
      <c r="F212" s="99"/>
      <c r="G212" s="124">
        <f>G211/F211*100</f>
        <v>74.167175413973453</v>
      </c>
      <c r="H212" s="124">
        <f>H211/F211*100</f>
        <v>25.841740775939293</v>
      </c>
      <c r="S212" s="115">
        <v>2016</v>
      </c>
      <c r="T212" s="115" t="s">
        <v>4366</v>
      </c>
      <c r="U212" s="115"/>
      <c r="X212" s="115">
        <f t="shared" si="25"/>
        <v>38</v>
      </c>
      <c r="Y212" s="115">
        <v>38</v>
      </c>
      <c r="Z212" s="115"/>
      <c r="AB212" s="115">
        <v>2017</v>
      </c>
      <c r="AC212" s="115" t="s">
        <v>4831</v>
      </c>
      <c r="AD212" s="115"/>
      <c r="AG212" s="115">
        <f t="shared" si="26"/>
        <v>43</v>
      </c>
      <c r="AH212" s="115">
        <v>19</v>
      </c>
      <c r="AI212" s="115">
        <v>24</v>
      </c>
      <c r="AK212" s="125">
        <v>2018</v>
      </c>
      <c r="AL212" s="125" t="s">
        <v>4832</v>
      </c>
      <c r="AM212" s="125"/>
      <c r="AP212" s="125">
        <f t="shared" si="27"/>
        <v>133</v>
      </c>
      <c r="AQ212" s="125">
        <v>55</v>
      </c>
      <c r="AR212" s="125">
        <v>78</v>
      </c>
      <c r="AT212" s="115">
        <v>2019</v>
      </c>
      <c r="AU212" s="115" t="s">
        <v>3955</v>
      </c>
      <c r="AV212" s="115"/>
      <c r="AY212" s="115">
        <f t="shared" si="28"/>
        <v>84</v>
      </c>
      <c r="AZ212" s="115">
        <v>51</v>
      </c>
      <c r="BA212" s="115">
        <v>33</v>
      </c>
      <c r="BC212" s="115">
        <v>2020</v>
      </c>
      <c r="BD212" s="115" t="s">
        <v>4833</v>
      </c>
      <c r="BE212" s="115"/>
      <c r="BH212" s="115">
        <f t="shared" si="29"/>
        <v>32</v>
      </c>
      <c r="BI212" s="115">
        <v>32</v>
      </c>
      <c r="BJ212" s="115"/>
    </row>
    <row r="213" spans="1:62">
      <c r="F213" s="99"/>
      <c r="G213" s="99" t="s">
        <v>4836</v>
      </c>
      <c r="H213" s="99" t="s">
        <v>876</v>
      </c>
      <c r="S213" s="115">
        <v>2016</v>
      </c>
      <c r="T213" s="115" t="s">
        <v>4834</v>
      </c>
      <c r="U213" s="115"/>
      <c r="X213" s="115">
        <f t="shared" si="25"/>
        <v>96</v>
      </c>
      <c r="Y213" s="115">
        <v>66</v>
      </c>
      <c r="Z213" s="115">
        <v>30</v>
      </c>
      <c r="AB213" s="116">
        <v>2017</v>
      </c>
      <c r="AC213" s="116" t="s">
        <v>4329</v>
      </c>
      <c r="AD213" s="116" t="s">
        <v>2588</v>
      </c>
      <c r="AE213" s="116" t="s">
        <v>914</v>
      </c>
      <c r="AG213" s="116">
        <f t="shared" si="26"/>
        <v>45</v>
      </c>
      <c r="AH213" s="116">
        <v>45</v>
      </c>
      <c r="AI213" s="116"/>
      <c r="AK213" s="125">
        <v>2018</v>
      </c>
      <c r="AL213" s="125" t="s">
        <v>4835</v>
      </c>
      <c r="AM213" s="125" t="s">
        <v>348</v>
      </c>
      <c r="AP213" s="125">
        <f t="shared" si="27"/>
        <v>54</v>
      </c>
      <c r="AQ213" s="125">
        <v>54</v>
      </c>
      <c r="AR213" s="125"/>
      <c r="AT213" s="115">
        <v>2019</v>
      </c>
      <c r="AU213" s="115" t="s">
        <v>4068</v>
      </c>
      <c r="AV213" s="115"/>
      <c r="AY213" s="115">
        <f t="shared" si="28"/>
        <v>976</v>
      </c>
      <c r="AZ213" s="115">
        <v>314</v>
      </c>
      <c r="BA213" s="115">
        <v>662</v>
      </c>
      <c r="BC213" s="115">
        <v>2020</v>
      </c>
      <c r="BD213" s="115" t="s">
        <v>4072</v>
      </c>
      <c r="BE213" s="115"/>
      <c r="BH213" s="115">
        <f t="shared" si="29"/>
        <v>261</v>
      </c>
      <c r="BI213" s="115">
        <v>261</v>
      </c>
      <c r="BJ213" s="115"/>
    </row>
    <row r="214" spans="1:62">
      <c r="S214" s="115">
        <v>2016</v>
      </c>
      <c r="T214" s="115" t="s">
        <v>706</v>
      </c>
      <c r="U214" s="115"/>
      <c r="X214" s="115">
        <f>SUM(Y214:Z214)</f>
        <v>100</v>
      </c>
      <c r="Y214" s="115">
        <v>56</v>
      </c>
      <c r="Z214" s="115">
        <v>44</v>
      </c>
      <c r="AB214" s="115">
        <v>2017</v>
      </c>
      <c r="AC214" s="115" t="s">
        <v>3935</v>
      </c>
      <c r="AD214" s="115"/>
      <c r="AG214" s="115">
        <f t="shared" si="26"/>
        <v>13164</v>
      </c>
      <c r="AH214" s="115">
        <v>6775</v>
      </c>
      <c r="AI214" s="115">
        <v>6389</v>
      </c>
      <c r="AK214" s="125">
        <v>2018</v>
      </c>
      <c r="AL214" s="125" t="s">
        <v>1418</v>
      </c>
      <c r="AM214" s="125"/>
      <c r="AP214" s="125">
        <f t="shared" si="27"/>
        <v>230</v>
      </c>
      <c r="AQ214" s="125">
        <v>115</v>
      </c>
      <c r="AR214" s="125">
        <v>115</v>
      </c>
      <c r="AT214" s="115">
        <v>2019</v>
      </c>
      <c r="AU214" s="115" t="s">
        <v>4487</v>
      </c>
      <c r="AV214" s="115"/>
      <c r="AY214" s="115">
        <f t="shared" si="28"/>
        <v>60</v>
      </c>
      <c r="AZ214" s="115">
        <v>5</v>
      </c>
      <c r="BA214" s="115">
        <v>55</v>
      </c>
      <c r="BC214" s="115">
        <v>2020</v>
      </c>
      <c r="BD214" s="115" t="s">
        <v>437</v>
      </c>
      <c r="BE214" s="115"/>
      <c r="BH214" s="115">
        <f t="shared" si="29"/>
        <v>190</v>
      </c>
      <c r="BI214" s="115">
        <v>92</v>
      </c>
      <c r="BJ214" s="115">
        <v>98</v>
      </c>
    </row>
    <row r="215" spans="1:62">
      <c r="S215" s="115">
        <v>2016</v>
      </c>
      <c r="T215" s="115" t="s">
        <v>2317</v>
      </c>
      <c r="U215" s="115"/>
      <c r="X215" s="115">
        <f>SUM(Y215:Z215)</f>
        <v>624</v>
      </c>
      <c r="Y215" s="115"/>
      <c r="Z215" s="115">
        <v>624</v>
      </c>
      <c r="AB215" s="115">
        <v>2017</v>
      </c>
      <c r="AC215" s="115" t="s">
        <v>3921</v>
      </c>
      <c r="AD215" s="115"/>
      <c r="AG215" s="115">
        <f t="shared" si="26"/>
        <v>55</v>
      </c>
      <c r="AH215" s="115">
        <v>28</v>
      </c>
      <c r="AI215" s="115">
        <v>27</v>
      </c>
      <c r="AK215" s="125">
        <v>2018</v>
      </c>
      <c r="AL215" s="125" t="s">
        <v>1980</v>
      </c>
      <c r="AM215" s="125"/>
      <c r="AP215" s="125">
        <f t="shared" si="27"/>
        <v>5616</v>
      </c>
      <c r="AQ215" s="125">
        <v>4246</v>
      </c>
      <c r="AR215" s="125">
        <v>1370</v>
      </c>
      <c r="AT215" s="115">
        <v>2019</v>
      </c>
      <c r="AU215" s="115" t="s">
        <v>3921</v>
      </c>
      <c r="AV215" s="115"/>
      <c r="AY215" s="115">
        <f t="shared" si="28"/>
        <v>84</v>
      </c>
      <c r="AZ215" s="115"/>
      <c r="BA215" s="115">
        <v>84</v>
      </c>
      <c r="BC215" s="115">
        <v>2020</v>
      </c>
      <c r="BD215" s="115" t="s">
        <v>4837</v>
      </c>
      <c r="BE215" s="115"/>
      <c r="BH215" s="115">
        <f t="shared" si="29"/>
        <v>500</v>
      </c>
      <c r="BI215" s="115">
        <v>445</v>
      </c>
      <c r="BJ215" s="115">
        <v>55</v>
      </c>
    </row>
    <row r="216" spans="1:62">
      <c r="S216" s="115">
        <v>2016</v>
      </c>
      <c r="T216" s="115" t="s">
        <v>4757</v>
      </c>
      <c r="U216" s="115"/>
      <c r="X216" s="115">
        <f t="shared" ref="X216:X225" si="30">SUM(Y216:Z216)</f>
        <v>16336</v>
      </c>
      <c r="Y216" s="115">
        <v>13608</v>
      </c>
      <c r="Z216" s="115">
        <v>2728</v>
      </c>
      <c r="AB216" s="115">
        <v>2017</v>
      </c>
      <c r="AC216" s="115" t="s">
        <v>4838</v>
      </c>
      <c r="AD216" s="115"/>
      <c r="AG216" s="115">
        <f t="shared" si="26"/>
        <v>55</v>
      </c>
      <c r="AH216" s="115">
        <v>28</v>
      </c>
      <c r="AI216" s="115">
        <v>27</v>
      </c>
      <c r="AK216" s="125">
        <v>2018</v>
      </c>
      <c r="AL216" s="125" t="s">
        <v>331</v>
      </c>
      <c r="AM216" s="125"/>
      <c r="AP216" s="125">
        <f t="shared" si="27"/>
        <v>125</v>
      </c>
      <c r="AQ216" s="125"/>
      <c r="AR216" s="125">
        <v>125</v>
      </c>
      <c r="AT216" s="115">
        <v>2019</v>
      </c>
      <c r="AU216" s="115" t="s">
        <v>4839</v>
      </c>
      <c r="AV216" s="115"/>
      <c r="AY216" s="115">
        <f t="shared" si="28"/>
        <v>167</v>
      </c>
      <c r="AZ216" s="115">
        <v>98</v>
      </c>
      <c r="BA216" s="115">
        <v>69</v>
      </c>
      <c r="BC216" s="115">
        <v>2020</v>
      </c>
      <c r="BD216" s="115" t="s">
        <v>4241</v>
      </c>
      <c r="BE216" s="115"/>
      <c r="BH216" s="115">
        <f t="shared" si="29"/>
        <v>27</v>
      </c>
      <c r="BI216" s="115">
        <v>12</v>
      </c>
      <c r="BJ216" s="115">
        <v>15</v>
      </c>
    </row>
    <row r="217" spans="1:62">
      <c r="S217" s="115">
        <v>2016</v>
      </c>
      <c r="T217" s="115" t="s">
        <v>878</v>
      </c>
      <c r="U217" s="115"/>
      <c r="X217" s="115">
        <f t="shared" si="30"/>
        <v>56</v>
      </c>
      <c r="Y217" s="115">
        <v>30</v>
      </c>
      <c r="Z217" s="115">
        <v>26</v>
      </c>
      <c r="AB217" s="115">
        <v>2017</v>
      </c>
      <c r="AC217" s="115" t="s">
        <v>4265</v>
      </c>
      <c r="AD217" s="115"/>
      <c r="AG217" s="115">
        <f t="shared" si="26"/>
        <v>64</v>
      </c>
      <c r="AH217" s="115">
        <v>30</v>
      </c>
      <c r="AI217" s="115">
        <v>34</v>
      </c>
      <c r="AK217" s="125">
        <v>2018</v>
      </c>
      <c r="AL217" s="125" t="s">
        <v>4397</v>
      </c>
      <c r="AM217" s="125"/>
      <c r="AP217" s="125">
        <f t="shared" si="27"/>
        <v>158</v>
      </c>
      <c r="AQ217" s="125">
        <v>158</v>
      </c>
      <c r="AR217" s="125"/>
      <c r="AT217" s="115">
        <v>2019</v>
      </c>
      <c r="AU217" s="115" t="s">
        <v>4840</v>
      </c>
      <c r="AV217" s="115" t="s">
        <v>1320</v>
      </c>
      <c r="AY217" s="115">
        <f t="shared" si="28"/>
        <v>8</v>
      </c>
      <c r="AZ217" s="115">
        <v>8</v>
      </c>
      <c r="BA217" s="115"/>
      <c r="BC217" s="115">
        <v>2020</v>
      </c>
      <c r="BD217" s="115" t="s">
        <v>4118</v>
      </c>
      <c r="BE217" s="115"/>
      <c r="BH217" s="115">
        <f t="shared" si="29"/>
        <v>170</v>
      </c>
      <c r="BI217" s="115">
        <v>95</v>
      </c>
      <c r="BJ217" s="115">
        <v>75</v>
      </c>
    </row>
    <row r="218" spans="1:62">
      <c r="S218" s="115">
        <v>2016</v>
      </c>
      <c r="T218" s="115" t="s">
        <v>4592</v>
      </c>
      <c r="U218" s="115"/>
      <c r="X218" s="115">
        <f t="shared" si="30"/>
        <v>41</v>
      </c>
      <c r="Y218" s="115">
        <v>27</v>
      </c>
      <c r="Z218" s="115">
        <v>14</v>
      </c>
      <c r="AB218" s="115">
        <v>2017</v>
      </c>
      <c r="AC218" s="115" t="s">
        <v>4834</v>
      </c>
      <c r="AD218" s="115"/>
      <c r="AG218" s="115">
        <f t="shared" si="26"/>
        <v>14</v>
      </c>
      <c r="AH218" s="115">
        <v>4</v>
      </c>
      <c r="AI218" s="115">
        <v>10</v>
      </c>
      <c r="AK218" s="125">
        <v>2018</v>
      </c>
      <c r="AL218" s="125" t="s">
        <v>4841</v>
      </c>
      <c r="AM218" s="125"/>
      <c r="AP218" s="125">
        <f t="shared" si="27"/>
        <v>47</v>
      </c>
      <c r="AQ218" s="125">
        <v>17</v>
      </c>
      <c r="AR218" s="125">
        <v>30</v>
      </c>
      <c r="AT218" s="115">
        <v>2019</v>
      </c>
      <c r="AU218" s="115" t="s">
        <v>4770</v>
      </c>
      <c r="AV218" s="115"/>
      <c r="AY218" s="115">
        <f t="shared" si="28"/>
        <v>3202</v>
      </c>
      <c r="AZ218" s="115">
        <v>1791</v>
      </c>
      <c r="BA218" s="115">
        <v>1411</v>
      </c>
      <c r="BC218" s="115">
        <v>2020</v>
      </c>
      <c r="BD218" s="115" t="s">
        <v>4842</v>
      </c>
      <c r="BE218" s="115"/>
      <c r="BH218" s="115">
        <f t="shared" si="29"/>
        <v>111</v>
      </c>
      <c r="BI218" s="115">
        <v>55</v>
      </c>
      <c r="BJ218" s="115">
        <v>56</v>
      </c>
    </row>
    <row r="219" spans="1:62">
      <c r="S219" s="115">
        <v>2016</v>
      </c>
      <c r="T219" s="115" t="s">
        <v>4164</v>
      </c>
      <c r="U219" s="115"/>
      <c r="X219" s="115">
        <f t="shared" si="30"/>
        <v>90</v>
      </c>
      <c r="Y219" s="115">
        <v>70</v>
      </c>
      <c r="Z219" s="115">
        <v>20</v>
      </c>
      <c r="AB219" s="115">
        <v>2017</v>
      </c>
      <c r="AC219" s="115" t="s">
        <v>4843</v>
      </c>
      <c r="AD219" s="115"/>
      <c r="AG219" s="115">
        <f t="shared" si="26"/>
        <v>784</v>
      </c>
      <c r="AH219" s="115">
        <v>772</v>
      </c>
      <c r="AI219" s="115">
        <v>12</v>
      </c>
      <c r="AK219" s="125">
        <v>2018</v>
      </c>
      <c r="AL219" s="125" t="s">
        <v>4122</v>
      </c>
      <c r="AM219" s="125"/>
      <c r="AP219" s="125">
        <f t="shared" si="27"/>
        <v>50</v>
      </c>
      <c r="AQ219" s="125">
        <v>36</v>
      </c>
      <c r="AR219" s="125">
        <v>14</v>
      </c>
      <c r="AT219" s="115">
        <v>2019</v>
      </c>
      <c r="AU219" s="115" t="s">
        <v>4844</v>
      </c>
      <c r="AV219" s="115"/>
      <c r="AY219" s="115">
        <f t="shared" si="28"/>
        <v>78</v>
      </c>
      <c r="AZ219" s="115">
        <v>41</v>
      </c>
      <c r="BA219" s="115">
        <v>37</v>
      </c>
      <c r="BC219" s="115">
        <v>2020</v>
      </c>
      <c r="BD219" s="115" t="s">
        <v>4845</v>
      </c>
      <c r="BE219" s="115"/>
      <c r="BH219" s="115">
        <f t="shared" si="29"/>
        <v>182</v>
      </c>
      <c r="BI219" s="115">
        <v>154</v>
      </c>
      <c r="BJ219" s="115">
        <v>28</v>
      </c>
    </row>
    <row r="220" spans="1:62">
      <c r="S220" s="115">
        <v>2016</v>
      </c>
      <c r="T220" s="115" t="s">
        <v>4846</v>
      </c>
      <c r="U220" s="115"/>
      <c r="X220" s="115">
        <f t="shared" si="30"/>
        <v>7820</v>
      </c>
      <c r="Y220" s="115">
        <v>4536</v>
      </c>
      <c r="Z220" s="115">
        <v>3284</v>
      </c>
      <c r="AB220" s="115">
        <v>2017</v>
      </c>
      <c r="AC220" s="115" t="s">
        <v>4042</v>
      </c>
      <c r="AD220" s="115" t="s">
        <v>348</v>
      </c>
      <c r="AG220" s="115">
        <f t="shared" si="26"/>
        <v>81</v>
      </c>
      <c r="AH220" s="115">
        <v>81</v>
      </c>
      <c r="AI220" s="115"/>
      <c r="AK220" s="125">
        <v>2018</v>
      </c>
      <c r="AL220" s="125" t="s">
        <v>4847</v>
      </c>
      <c r="AM220" s="125"/>
      <c r="AP220" s="125">
        <f t="shared" si="27"/>
        <v>19059</v>
      </c>
      <c r="AQ220" s="125">
        <v>11795</v>
      </c>
      <c r="AR220" s="125">
        <v>7264</v>
      </c>
      <c r="AT220" s="115">
        <v>2019</v>
      </c>
      <c r="AU220" s="115" t="s">
        <v>4848</v>
      </c>
      <c r="AV220" s="115"/>
      <c r="AY220" s="115">
        <f t="shared" si="28"/>
        <v>40</v>
      </c>
      <c r="AZ220" s="115">
        <v>28</v>
      </c>
      <c r="BA220" s="115">
        <v>12</v>
      </c>
      <c r="BC220" s="115">
        <v>2020</v>
      </c>
      <c r="BD220" s="115" t="s">
        <v>4849</v>
      </c>
      <c r="BE220" s="115"/>
      <c r="BH220" s="115">
        <f t="shared" si="29"/>
        <v>72</v>
      </c>
      <c r="BI220" s="115">
        <v>40</v>
      </c>
      <c r="BJ220" s="115">
        <v>32</v>
      </c>
    </row>
    <row r="221" spans="1:62">
      <c r="S221" s="115">
        <v>2016</v>
      </c>
      <c r="T221" s="115" t="s">
        <v>1173</v>
      </c>
      <c r="U221" s="115"/>
      <c r="X221" s="115">
        <f t="shared" si="30"/>
        <v>60</v>
      </c>
      <c r="Y221" s="115">
        <v>19</v>
      </c>
      <c r="Z221" s="115">
        <v>41</v>
      </c>
      <c r="AB221" s="115">
        <v>2017</v>
      </c>
      <c r="AC221" s="115" t="s">
        <v>4850</v>
      </c>
      <c r="AD221" s="115"/>
      <c r="AG221" s="115">
        <f t="shared" si="26"/>
        <v>19</v>
      </c>
      <c r="AH221" s="115">
        <v>17</v>
      </c>
      <c r="AI221" s="115">
        <v>2</v>
      </c>
      <c r="AK221" s="125">
        <v>2018</v>
      </c>
      <c r="AL221" s="125" t="s">
        <v>4851</v>
      </c>
      <c r="AM221" s="125"/>
      <c r="AP221" s="125">
        <f t="shared" si="27"/>
        <v>145</v>
      </c>
      <c r="AQ221" s="125">
        <v>64</v>
      </c>
      <c r="AR221" s="125">
        <v>81</v>
      </c>
      <c r="AT221" s="115">
        <v>2019</v>
      </c>
      <c r="AU221" s="115" t="s">
        <v>3592</v>
      </c>
      <c r="AV221" s="115"/>
      <c r="AY221" s="115">
        <f t="shared" si="28"/>
        <v>33</v>
      </c>
      <c r="AZ221" s="115">
        <v>25</v>
      </c>
      <c r="BA221" s="115">
        <v>8</v>
      </c>
      <c r="BC221" s="115">
        <v>2020</v>
      </c>
      <c r="BD221" s="115" t="s">
        <v>4777</v>
      </c>
      <c r="BE221" s="115"/>
      <c r="BH221" s="115">
        <f t="shared" si="29"/>
        <v>30</v>
      </c>
      <c r="BI221" s="115">
        <v>19</v>
      </c>
      <c r="BJ221" s="115">
        <v>11</v>
      </c>
    </row>
    <row r="222" spans="1:62">
      <c r="S222" s="115">
        <v>2016</v>
      </c>
      <c r="T222" s="115" t="s">
        <v>215</v>
      </c>
      <c r="U222" s="115"/>
      <c r="X222" s="115">
        <f t="shared" si="30"/>
        <v>180</v>
      </c>
      <c r="Y222" s="115">
        <v>95</v>
      </c>
      <c r="Z222" s="115">
        <v>85</v>
      </c>
      <c r="AB222" s="115">
        <v>2017</v>
      </c>
      <c r="AC222" s="115" t="s">
        <v>4852</v>
      </c>
      <c r="AD222" s="115"/>
      <c r="AG222" s="115">
        <f t="shared" si="26"/>
        <v>46</v>
      </c>
      <c r="AH222" s="115">
        <v>27</v>
      </c>
      <c r="AI222" s="115">
        <v>19</v>
      </c>
      <c r="AK222" s="125">
        <v>2018</v>
      </c>
      <c r="AL222" s="125" t="s">
        <v>1173</v>
      </c>
      <c r="AM222" s="125"/>
      <c r="AP222" s="125">
        <f t="shared" si="27"/>
        <v>265</v>
      </c>
      <c r="AQ222" s="125">
        <v>164</v>
      </c>
      <c r="AR222" s="125">
        <v>101</v>
      </c>
      <c r="AT222" s="115">
        <v>2019</v>
      </c>
      <c r="AU222" s="115" t="s">
        <v>4272</v>
      </c>
      <c r="AV222" s="115"/>
      <c r="AY222" s="115">
        <f t="shared" si="28"/>
        <v>53</v>
      </c>
      <c r="AZ222" s="115">
        <v>26</v>
      </c>
      <c r="BA222" s="115">
        <v>27</v>
      </c>
      <c r="BC222" s="115">
        <v>2020</v>
      </c>
      <c r="BD222" s="115" t="s">
        <v>4853</v>
      </c>
      <c r="BE222" s="115"/>
      <c r="BH222" s="115">
        <f t="shared" si="29"/>
        <v>395</v>
      </c>
      <c r="BI222" s="115">
        <v>272</v>
      </c>
      <c r="BJ222" s="115">
        <v>123</v>
      </c>
    </row>
    <row r="223" spans="1:62">
      <c r="S223" s="115">
        <v>2016</v>
      </c>
      <c r="T223" s="115" t="s">
        <v>4562</v>
      </c>
      <c r="U223" s="115"/>
      <c r="X223" s="115">
        <f t="shared" si="30"/>
        <v>2325</v>
      </c>
      <c r="Y223" s="115">
        <v>1302</v>
      </c>
      <c r="Z223" s="115">
        <v>1023</v>
      </c>
      <c r="AB223" s="115">
        <v>2017</v>
      </c>
      <c r="AC223" s="115" t="s">
        <v>4854</v>
      </c>
      <c r="AD223" s="115"/>
      <c r="AG223" s="115">
        <f t="shared" si="26"/>
        <v>70</v>
      </c>
      <c r="AH223" s="115">
        <v>44</v>
      </c>
      <c r="AI223" s="115">
        <v>26</v>
      </c>
      <c r="AK223" s="125">
        <v>2018</v>
      </c>
      <c r="AL223" s="125" t="s">
        <v>3972</v>
      </c>
      <c r="AM223" s="125"/>
      <c r="AP223" s="125">
        <f t="shared" si="27"/>
        <v>186</v>
      </c>
      <c r="AQ223" s="125">
        <v>66</v>
      </c>
      <c r="AR223" s="125">
        <v>120</v>
      </c>
      <c r="AT223" s="115">
        <v>2019</v>
      </c>
      <c r="AU223" s="115" t="s">
        <v>4213</v>
      </c>
      <c r="AV223" s="115"/>
      <c r="AY223" s="115">
        <f t="shared" si="28"/>
        <v>43</v>
      </c>
      <c r="AZ223" s="115">
        <v>6</v>
      </c>
      <c r="BA223" s="115">
        <v>37</v>
      </c>
      <c r="BC223" s="115">
        <v>2020</v>
      </c>
      <c r="BD223" s="115" t="s">
        <v>4855</v>
      </c>
      <c r="BE223" s="115"/>
      <c r="BH223" s="115">
        <f t="shared" si="29"/>
        <v>37</v>
      </c>
      <c r="BI223" s="115">
        <v>21</v>
      </c>
      <c r="BJ223" s="115">
        <v>16</v>
      </c>
    </row>
    <row r="224" spans="1:62">
      <c r="S224" s="115">
        <v>2016</v>
      </c>
      <c r="T224" s="115" t="s">
        <v>4856</v>
      </c>
      <c r="U224" s="115"/>
      <c r="X224" s="115">
        <f t="shared" si="30"/>
        <v>70</v>
      </c>
      <c r="Y224" s="115">
        <v>32</v>
      </c>
      <c r="Z224" s="115">
        <v>38</v>
      </c>
      <c r="AB224" s="115">
        <v>2017</v>
      </c>
      <c r="AC224" s="115" t="s">
        <v>4857</v>
      </c>
      <c r="AD224" s="115"/>
      <c r="AG224" s="115">
        <f t="shared" si="26"/>
        <v>56</v>
      </c>
      <c r="AH224" s="115">
        <v>47</v>
      </c>
      <c r="AI224" s="115">
        <v>9</v>
      </c>
      <c r="AK224" s="125">
        <v>2018</v>
      </c>
      <c r="AL224" s="125" t="s">
        <v>4858</v>
      </c>
      <c r="AM224" s="125"/>
      <c r="AP224" s="125">
        <f t="shared" si="27"/>
        <v>422</v>
      </c>
      <c r="AQ224" s="125">
        <v>282</v>
      </c>
      <c r="AR224" s="125">
        <v>140</v>
      </c>
      <c r="AT224" s="115">
        <v>2019</v>
      </c>
      <c r="AU224" s="115" t="s">
        <v>4859</v>
      </c>
      <c r="AV224" s="115"/>
      <c r="AY224" s="115">
        <f t="shared" si="28"/>
        <v>28546</v>
      </c>
      <c r="AZ224" s="115">
        <v>21652</v>
      </c>
      <c r="BA224" s="115">
        <v>6894</v>
      </c>
      <c r="BC224" s="115">
        <v>2020</v>
      </c>
      <c r="BD224" s="115" t="s">
        <v>4849</v>
      </c>
      <c r="BE224" s="115"/>
      <c r="BH224" s="115">
        <f t="shared" si="29"/>
        <v>421</v>
      </c>
      <c r="BI224" s="115">
        <v>257</v>
      </c>
      <c r="BJ224" s="115">
        <v>164</v>
      </c>
    </row>
    <row r="225" spans="19:62" ht="17" thickBot="1">
      <c r="S225" s="115">
        <v>2016</v>
      </c>
      <c r="T225" s="115" t="s">
        <v>4860</v>
      </c>
      <c r="U225" s="115" t="s">
        <v>3951</v>
      </c>
      <c r="X225" s="56">
        <f t="shared" si="30"/>
        <v>42</v>
      </c>
      <c r="Y225" s="56">
        <v>42</v>
      </c>
      <c r="Z225" s="56"/>
      <c r="AB225" s="115">
        <v>2017</v>
      </c>
      <c r="AC225" s="115" t="s">
        <v>4861</v>
      </c>
      <c r="AD225" s="115"/>
      <c r="AG225" s="115">
        <f t="shared" si="26"/>
        <v>597</v>
      </c>
      <c r="AH225" s="115">
        <v>325</v>
      </c>
      <c r="AI225" s="115">
        <v>272</v>
      </c>
      <c r="AK225" s="125">
        <v>2018</v>
      </c>
      <c r="AL225" s="125" t="s">
        <v>4437</v>
      </c>
      <c r="AM225" s="125"/>
      <c r="AP225" s="125">
        <f t="shared" si="27"/>
        <v>45</v>
      </c>
      <c r="AQ225" s="125">
        <v>15</v>
      </c>
      <c r="AR225" s="125">
        <v>30</v>
      </c>
      <c r="AT225" s="115">
        <v>2019</v>
      </c>
      <c r="AU225" s="115" t="s">
        <v>4862</v>
      </c>
      <c r="AV225" s="115"/>
      <c r="AY225" s="115">
        <f t="shared" si="28"/>
        <v>115</v>
      </c>
      <c r="AZ225" s="115">
        <v>33</v>
      </c>
      <c r="BA225" s="115">
        <v>82</v>
      </c>
      <c r="BC225" s="115">
        <v>2020</v>
      </c>
      <c r="BD225" s="115" t="s">
        <v>4863</v>
      </c>
      <c r="BE225" s="115"/>
      <c r="BF225" s="116" t="s">
        <v>914</v>
      </c>
      <c r="BH225" s="115">
        <f t="shared" si="29"/>
        <v>272</v>
      </c>
      <c r="BI225" s="115"/>
      <c r="BJ225" s="115">
        <v>272</v>
      </c>
    </row>
    <row r="226" spans="19:62" ht="17" thickTop="1">
      <c r="X226" s="99">
        <f>SUM(Y226:Z226)</f>
        <v>129179</v>
      </c>
      <c r="Y226" s="99">
        <f t="shared" ref="Y226:Z226" si="31">SUM(Y2:Y225)</f>
        <v>88158</v>
      </c>
      <c r="Z226" s="99">
        <f t="shared" si="31"/>
        <v>41021</v>
      </c>
      <c r="AB226" s="115">
        <v>2017</v>
      </c>
      <c r="AC226" s="115" t="s">
        <v>565</v>
      </c>
      <c r="AD226" s="115"/>
      <c r="AG226" s="115">
        <f t="shared" si="26"/>
        <v>4087</v>
      </c>
      <c r="AH226" s="115">
        <v>2295</v>
      </c>
      <c r="AI226" s="115">
        <v>1792</v>
      </c>
      <c r="AK226" s="125">
        <v>2018</v>
      </c>
      <c r="AL226" s="125" t="s">
        <v>4864</v>
      </c>
      <c r="AM226" s="125"/>
      <c r="AP226" s="125">
        <f t="shared" si="27"/>
        <v>45</v>
      </c>
      <c r="AQ226" s="125">
        <v>15</v>
      </c>
      <c r="AR226" s="125">
        <v>30</v>
      </c>
      <c r="AT226" s="115">
        <v>2019</v>
      </c>
      <c r="AU226" s="115" t="s">
        <v>318</v>
      </c>
      <c r="AV226" s="115"/>
      <c r="AY226" s="115">
        <f t="shared" si="28"/>
        <v>635</v>
      </c>
      <c r="AZ226" s="115">
        <v>333</v>
      </c>
      <c r="BA226" s="115">
        <v>302</v>
      </c>
      <c r="BC226" s="115">
        <v>2020</v>
      </c>
      <c r="BD226" s="115" t="s">
        <v>4865</v>
      </c>
      <c r="BE226" s="115"/>
      <c r="BH226" s="115">
        <f t="shared" si="29"/>
        <v>62</v>
      </c>
      <c r="BI226" s="115">
        <v>30</v>
      </c>
      <c r="BJ226" s="115">
        <v>32</v>
      </c>
    </row>
    <row r="227" spans="19:62">
      <c r="X227" s="99"/>
      <c r="Y227" s="124">
        <f>Y226/X226*100</f>
        <v>68.244838557350647</v>
      </c>
      <c r="Z227" s="124">
        <f>Z226/X226*100</f>
        <v>31.755161442649349</v>
      </c>
      <c r="AB227" s="115">
        <v>2017</v>
      </c>
      <c r="AC227" s="115" t="s">
        <v>4724</v>
      </c>
      <c r="AD227" s="115"/>
      <c r="AG227" s="115">
        <f t="shared" si="26"/>
        <v>62</v>
      </c>
      <c r="AH227" s="115"/>
      <c r="AI227" s="115">
        <v>62</v>
      </c>
      <c r="AK227" s="126">
        <v>2018</v>
      </c>
      <c r="AL227" s="126" t="s">
        <v>4866</v>
      </c>
      <c r="AM227" s="126" t="s">
        <v>4319</v>
      </c>
      <c r="AN227" s="116" t="s">
        <v>914</v>
      </c>
      <c r="AP227" s="126">
        <f t="shared" si="27"/>
        <v>45</v>
      </c>
      <c r="AQ227" s="126">
        <v>45</v>
      </c>
      <c r="AR227" s="126"/>
      <c r="AT227" s="115">
        <v>2019</v>
      </c>
      <c r="AU227" s="115" t="s">
        <v>4867</v>
      </c>
      <c r="AV227" s="115"/>
      <c r="AY227" s="115">
        <f t="shared" si="28"/>
        <v>217</v>
      </c>
      <c r="AZ227" s="115">
        <v>101</v>
      </c>
      <c r="BA227" s="115">
        <v>116</v>
      </c>
      <c r="BC227" s="115">
        <v>2020</v>
      </c>
      <c r="BD227" s="115" t="s">
        <v>4831</v>
      </c>
      <c r="BE227" s="115"/>
      <c r="BH227" s="115">
        <f t="shared" si="29"/>
        <v>113</v>
      </c>
      <c r="BI227" s="115">
        <v>73</v>
      </c>
      <c r="BJ227" s="115">
        <v>40</v>
      </c>
    </row>
    <row r="228" spans="19:62">
      <c r="X228" s="99"/>
      <c r="Y228" s="99" t="s">
        <v>4868</v>
      </c>
      <c r="Z228" s="99" t="s">
        <v>691</v>
      </c>
      <c r="AB228" s="115">
        <v>2017</v>
      </c>
      <c r="AC228" s="115" t="s">
        <v>4119</v>
      </c>
      <c r="AD228" s="115"/>
      <c r="AG228" s="115">
        <f t="shared" si="26"/>
        <v>60</v>
      </c>
      <c r="AH228" s="115">
        <v>45</v>
      </c>
      <c r="AI228" s="115">
        <v>15</v>
      </c>
      <c r="AK228" s="125">
        <v>2018</v>
      </c>
      <c r="AL228" s="125" t="s">
        <v>4869</v>
      </c>
      <c r="AM228" s="125"/>
      <c r="AP228" s="125">
        <f t="shared" si="27"/>
        <v>647</v>
      </c>
      <c r="AQ228" s="125">
        <v>397</v>
      </c>
      <c r="AR228" s="125">
        <v>250</v>
      </c>
      <c r="AT228" s="115">
        <v>2019</v>
      </c>
      <c r="AU228" s="115" t="s">
        <v>4870</v>
      </c>
      <c r="AV228" s="115"/>
      <c r="AY228" s="115">
        <f t="shared" si="28"/>
        <v>109</v>
      </c>
      <c r="AZ228" s="115">
        <v>39</v>
      </c>
      <c r="BA228" s="115">
        <v>70</v>
      </c>
      <c r="BC228" s="115">
        <v>2020</v>
      </c>
      <c r="BD228" s="115" t="s">
        <v>4190</v>
      </c>
      <c r="BE228" s="115"/>
      <c r="BH228" s="115">
        <f t="shared" si="29"/>
        <v>86</v>
      </c>
      <c r="BI228" s="115">
        <v>66</v>
      </c>
      <c r="BJ228" s="115">
        <v>20</v>
      </c>
    </row>
    <row r="229" spans="19:62">
      <c r="AB229" s="115">
        <v>2017</v>
      </c>
      <c r="AC229" s="115" t="s">
        <v>3921</v>
      </c>
      <c r="AD229" s="115"/>
      <c r="AG229" s="115">
        <f t="shared" si="26"/>
        <v>194</v>
      </c>
      <c r="AH229" s="115">
        <v>124</v>
      </c>
      <c r="AI229" s="115">
        <v>70</v>
      </c>
      <c r="AK229" s="125">
        <v>2018</v>
      </c>
      <c r="AL229" s="125" t="s">
        <v>4871</v>
      </c>
      <c r="AM229" s="125"/>
      <c r="AP229" s="125">
        <f t="shared" si="27"/>
        <v>212</v>
      </c>
      <c r="AQ229" s="125">
        <v>67</v>
      </c>
      <c r="AR229" s="125">
        <v>145</v>
      </c>
      <c r="AT229" s="115">
        <v>2019</v>
      </c>
      <c r="AU229" s="115" t="s">
        <v>178</v>
      </c>
      <c r="AV229" s="115"/>
      <c r="AY229" s="115">
        <f t="shared" si="28"/>
        <v>57</v>
      </c>
      <c r="AZ229" s="115">
        <v>36</v>
      </c>
      <c r="BA229" s="115">
        <v>21</v>
      </c>
      <c r="BC229" s="115">
        <v>2020</v>
      </c>
      <c r="BD229" s="115" t="s">
        <v>3212</v>
      </c>
      <c r="BE229" s="115"/>
      <c r="BH229" s="115">
        <f t="shared" si="29"/>
        <v>73</v>
      </c>
      <c r="BI229" s="115">
        <v>52</v>
      </c>
      <c r="BJ229" s="115">
        <v>21</v>
      </c>
    </row>
    <row r="230" spans="19:62" ht="17" thickBot="1">
      <c r="AB230" s="115">
        <v>2017</v>
      </c>
      <c r="AC230" s="115" t="s">
        <v>1387</v>
      </c>
      <c r="AD230" s="115"/>
      <c r="AG230" s="115">
        <f t="shared" si="26"/>
        <v>45</v>
      </c>
      <c r="AH230" s="115">
        <v>28</v>
      </c>
      <c r="AI230" s="115">
        <v>17</v>
      </c>
      <c r="AK230" s="125">
        <v>2018</v>
      </c>
      <c r="AL230" s="125" t="s">
        <v>4872</v>
      </c>
      <c r="AM230" s="125"/>
      <c r="AP230" s="82">
        <f t="shared" si="27"/>
        <v>15</v>
      </c>
      <c r="AQ230" s="82">
        <v>12</v>
      </c>
      <c r="AR230" s="82">
        <v>3</v>
      </c>
      <c r="AT230" s="115">
        <v>2019</v>
      </c>
      <c r="AU230" s="115" t="s">
        <v>4873</v>
      </c>
      <c r="AV230" s="115"/>
      <c r="AY230" s="115">
        <f t="shared" ref="AY230:AY245" si="32">SUM(AZ230:BA230)</f>
        <v>90</v>
      </c>
      <c r="AZ230" s="115">
        <v>55</v>
      </c>
      <c r="BA230" s="115">
        <v>35</v>
      </c>
      <c r="BC230" s="115">
        <v>2020</v>
      </c>
      <c r="BD230" s="115" t="s">
        <v>1173</v>
      </c>
      <c r="BE230" s="115"/>
      <c r="BH230" s="115">
        <f t="shared" si="29"/>
        <v>56</v>
      </c>
      <c r="BI230" s="115">
        <v>26</v>
      </c>
      <c r="BJ230" s="115">
        <v>30</v>
      </c>
    </row>
    <row r="231" spans="19:62" ht="17" thickTop="1">
      <c r="AB231" s="115">
        <v>2017</v>
      </c>
      <c r="AC231" s="115" t="s">
        <v>4874</v>
      </c>
      <c r="AD231" s="115"/>
      <c r="AG231" s="115">
        <f t="shared" si="26"/>
        <v>18</v>
      </c>
      <c r="AH231" s="115">
        <v>9</v>
      </c>
      <c r="AI231" s="115">
        <v>9</v>
      </c>
      <c r="AP231" s="99">
        <f>SUM(AQ231:AR231)</f>
        <v>1023572</v>
      </c>
      <c r="AQ231" s="99">
        <f>SUM(AQ2:AQ230)</f>
        <v>564531</v>
      </c>
      <c r="AR231" s="99">
        <f>SUM(AR2:AR230)</f>
        <v>459041</v>
      </c>
      <c r="AT231" s="115">
        <v>2019</v>
      </c>
      <c r="AU231" s="115" t="s">
        <v>4486</v>
      </c>
      <c r="AV231" s="115"/>
      <c r="AY231" s="115">
        <f t="shared" si="32"/>
        <v>1168</v>
      </c>
      <c r="AZ231" s="115">
        <v>608</v>
      </c>
      <c r="BA231" s="115">
        <v>560</v>
      </c>
      <c r="BC231" s="115">
        <v>2020</v>
      </c>
      <c r="BD231" s="115" t="s">
        <v>4875</v>
      </c>
      <c r="BE231" s="115"/>
      <c r="BH231" s="115">
        <f t="shared" si="29"/>
        <v>64</v>
      </c>
      <c r="BI231" s="115">
        <v>30</v>
      </c>
      <c r="BJ231" s="115">
        <v>34</v>
      </c>
    </row>
    <row r="232" spans="19:62">
      <c r="AB232" s="115">
        <v>2017</v>
      </c>
      <c r="AC232" s="115" t="s">
        <v>324</v>
      </c>
      <c r="AD232" s="115"/>
      <c r="AG232" s="115">
        <f t="shared" si="26"/>
        <v>469</v>
      </c>
      <c r="AH232" s="115">
        <v>309</v>
      </c>
      <c r="AI232" s="115">
        <v>160</v>
      </c>
      <c r="AP232" s="99"/>
      <c r="AQ232" s="100">
        <f>AQ231/AP231*100</f>
        <v>55.153032712891715</v>
      </c>
      <c r="AR232" s="100">
        <f>AR231/AP231*100</f>
        <v>44.846967287108285</v>
      </c>
      <c r="AT232" s="115">
        <v>2019</v>
      </c>
      <c r="AU232" s="115" t="s">
        <v>4792</v>
      </c>
      <c r="AV232" s="115"/>
      <c r="AY232" s="115">
        <f t="shared" si="32"/>
        <v>12</v>
      </c>
      <c r="AZ232" s="115">
        <v>4</v>
      </c>
      <c r="BA232" s="115">
        <v>8</v>
      </c>
      <c r="BC232" s="115">
        <v>2020</v>
      </c>
      <c r="BD232" s="115" t="s">
        <v>4876</v>
      </c>
      <c r="BE232" s="115"/>
      <c r="BH232" s="115">
        <f t="shared" si="29"/>
        <v>214283</v>
      </c>
      <c r="BI232" s="115">
        <v>122160</v>
      </c>
      <c r="BJ232" s="115">
        <v>92123</v>
      </c>
    </row>
    <row r="233" spans="19:62" ht="21" customHeight="1">
      <c r="AB233" s="115">
        <v>2017</v>
      </c>
      <c r="AC233" s="115" t="s">
        <v>4877</v>
      </c>
      <c r="AD233" s="115"/>
      <c r="AG233" s="115">
        <f t="shared" si="26"/>
        <v>48</v>
      </c>
      <c r="AH233" s="115">
        <v>23</v>
      </c>
      <c r="AI233" s="115">
        <v>25</v>
      </c>
      <c r="AP233" s="99"/>
      <c r="AQ233" s="99" t="s">
        <v>690</v>
      </c>
      <c r="AR233" s="99" t="s">
        <v>2444</v>
      </c>
      <c r="AT233" s="115">
        <v>2019</v>
      </c>
      <c r="AU233" s="115" t="s">
        <v>4878</v>
      </c>
      <c r="AV233" s="115"/>
      <c r="AY233" s="115">
        <f t="shared" si="32"/>
        <v>15</v>
      </c>
      <c r="AZ233" s="115">
        <v>3</v>
      </c>
      <c r="BA233" s="115">
        <v>12</v>
      </c>
      <c r="BC233" s="115">
        <v>2020</v>
      </c>
      <c r="BD233" s="115" t="s">
        <v>3028</v>
      </c>
      <c r="BE233" s="115"/>
      <c r="BH233" s="115">
        <f t="shared" si="29"/>
        <v>65</v>
      </c>
      <c r="BI233" s="115">
        <v>65</v>
      </c>
      <c r="BJ233" s="115"/>
    </row>
    <row r="234" spans="19:62">
      <c r="AB234" s="115">
        <v>2017</v>
      </c>
      <c r="AC234" s="115" t="s">
        <v>4879</v>
      </c>
      <c r="AD234" s="115"/>
      <c r="AG234" s="115">
        <f t="shared" si="26"/>
        <v>87</v>
      </c>
      <c r="AH234" s="115">
        <v>86</v>
      </c>
      <c r="AI234" s="115">
        <v>1</v>
      </c>
      <c r="AT234" s="115">
        <v>2019</v>
      </c>
      <c r="AU234" s="115" t="s">
        <v>4613</v>
      </c>
      <c r="AV234" s="115"/>
      <c r="AY234" s="115">
        <f t="shared" si="32"/>
        <v>100</v>
      </c>
      <c r="AZ234" s="115">
        <v>54</v>
      </c>
      <c r="BA234" s="115">
        <v>46</v>
      </c>
      <c r="BC234" s="115">
        <v>2020</v>
      </c>
      <c r="BD234" s="115" t="s">
        <v>4880</v>
      </c>
      <c r="BE234" s="115"/>
      <c r="BH234" s="115">
        <f t="shared" si="29"/>
        <v>180</v>
      </c>
      <c r="BI234" s="115">
        <v>122</v>
      </c>
      <c r="BJ234" s="115">
        <v>58</v>
      </c>
    </row>
    <row r="235" spans="19:62">
      <c r="AB235" s="115">
        <v>2017</v>
      </c>
      <c r="AC235" s="115" t="s">
        <v>4125</v>
      </c>
      <c r="AD235" s="115" t="s">
        <v>348</v>
      </c>
      <c r="AG235" s="115">
        <f t="shared" si="26"/>
        <v>18</v>
      </c>
      <c r="AH235" s="115">
        <v>18</v>
      </c>
      <c r="AI235" s="115"/>
      <c r="AT235" s="115">
        <v>2019</v>
      </c>
      <c r="AU235" s="115" t="s">
        <v>3437</v>
      </c>
      <c r="AV235" s="115" t="s">
        <v>4881</v>
      </c>
      <c r="AY235" s="115">
        <f t="shared" si="32"/>
        <v>38</v>
      </c>
      <c r="AZ235" s="115">
        <v>38</v>
      </c>
      <c r="BA235" s="115"/>
      <c r="BC235" s="115">
        <v>2020</v>
      </c>
      <c r="BD235" s="115" t="s">
        <v>4882</v>
      </c>
      <c r="BE235" s="115"/>
      <c r="BH235" s="115">
        <f t="shared" si="29"/>
        <v>202</v>
      </c>
      <c r="BI235" s="115">
        <v>127</v>
      </c>
      <c r="BJ235" s="115">
        <v>75</v>
      </c>
    </row>
    <row r="236" spans="19:62" ht="17" thickBot="1">
      <c r="AB236" s="116">
        <v>2017</v>
      </c>
      <c r="AC236" s="116" t="s">
        <v>4883</v>
      </c>
      <c r="AD236" s="116" t="s">
        <v>4884</v>
      </c>
      <c r="AE236" s="116" t="s">
        <v>914</v>
      </c>
      <c r="AG236" s="34">
        <f t="shared" si="26"/>
        <v>35</v>
      </c>
      <c r="AH236" s="34"/>
      <c r="AI236" s="34">
        <v>35</v>
      </c>
      <c r="AT236" s="115">
        <v>2019</v>
      </c>
      <c r="AU236" s="115" t="s">
        <v>3959</v>
      </c>
      <c r="AV236" s="115"/>
      <c r="AY236" s="115">
        <f t="shared" si="32"/>
        <v>64</v>
      </c>
      <c r="AZ236" s="115">
        <v>27</v>
      </c>
      <c r="BA236" s="115">
        <v>37</v>
      </c>
      <c r="BC236" s="115">
        <v>2020</v>
      </c>
      <c r="BD236" s="115" t="s">
        <v>4885</v>
      </c>
      <c r="BE236" s="115"/>
      <c r="BH236" s="115">
        <f t="shared" si="29"/>
        <v>441</v>
      </c>
      <c r="BI236" s="115">
        <v>430</v>
      </c>
      <c r="BJ236" s="115">
        <v>11</v>
      </c>
    </row>
    <row r="237" spans="19:62" ht="17" thickTop="1">
      <c r="AG237" s="99">
        <f>SUM(AH237:AI237)</f>
        <v>274660</v>
      </c>
      <c r="AH237" s="99">
        <f>SUM(AH2:AH236)</f>
        <v>175736</v>
      </c>
      <c r="AI237" s="99">
        <f>SUM(AI2:AI236)</f>
        <v>98924</v>
      </c>
      <c r="AT237" s="115">
        <v>2019</v>
      </c>
      <c r="AU237" s="115" t="s">
        <v>4886</v>
      </c>
      <c r="AV237" s="115"/>
      <c r="AY237" s="115">
        <f t="shared" si="32"/>
        <v>87</v>
      </c>
      <c r="AZ237" s="115">
        <v>66</v>
      </c>
      <c r="BA237" s="115">
        <v>21</v>
      </c>
      <c r="BC237" s="115">
        <v>2020</v>
      </c>
      <c r="BD237" s="115" t="s">
        <v>4870</v>
      </c>
      <c r="BE237" s="115"/>
      <c r="BH237" s="115">
        <f t="shared" si="29"/>
        <v>66</v>
      </c>
      <c r="BI237" s="115">
        <v>54</v>
      </c>
      <c r="BJ237" s="115">
        <v>12</v>
      </c>
    </row>
    <row r="238" spans="19:62">
      <c r="AG238" s="99"/>
      <c r="AH238" s="124">
        <f>AH237/AG237*100</f>
        <v>63.983106386077338</v>
      </c>
      <c r="AI238" s="124">
        <f>AI237/AG237*100</f>
        <v>36.016893613922669</v>
      </c>
      <c r="AT238" s="115">
        <v>2019</v>
      </c>
      <c r="AU238" s="115" t="s">
        <v>4887</v>
      </c>
      <c r="AV238" s="115"/>
      <c r="AY238" s="115">
        <f t="shared" si="32"/>
        <v>70</v>
      </c>
      <c r="AZ238" s="115">
        <v>20</v>
      </c>
      <c r="BA238" s="115">
        <v>50</v>
      </c>
      <c r="BC238" s="115">
        <v>2020</v>
      </c>
      <c r="BD238" s="115" t="s">
        <v>3760</v>
      </c>
      <c r="BE238" s="115"/>
      <c r="BH238" s="115">
        <f t="shared" si="29"/>
        <v>20</v>
      </c>
      <c r="BI238" s="115">
        <v>14</v>
      </c>
      <c r="BJ238" s="115">
        <v>6</v>
      </c>
    </row>
    <row r="239" spans="19:62">
      <c r="AG239" s="99"/>
      <c r="AH239" s="99" t="s">
        <v>4888</v>
      </c>
      <c r="AI239" s="99" t="s">
        <v>4889</v>
      </c>
      <c r="AT239" s="115">
        <v>2019</v>
      </c>
      <c r="AU239" s="115" t="s">
        <v>4890</v>
      </c>
      <c r="AV239" s="115"/>
      <c r="AY239" s="115">
        <f t="shared" si="32"/>
        <v>23</v>
      </c>
      <c r="AZ239" s="115">
        <v>5</v>
      </c>
      <c r="BA239" s="115">
        <v>18</v>
      </c>
      <c r="BC239" s="115">
        <v>2020</v>
      </c>
      <c r="BD239" s="115" t="s">
        <v>4118</v>
      </c>
      <c r="BE239" s="115"/>
      <c r="BH239" s="115">
        <f t="shared" si="29"/>
        <v>18</v>
      </c>
      <c r="BI239" s="115">
        <v>16</v>
      </c>
      <c r="BJ239" s="115">
        <v>2</v>
      </c>
    </row>
    <row r="240" spans="19:62">
      <c r="AT240" s="115">
        <v>2019</v>
      </c>
      <c r="AU240" s="115" t="s">
        <v>981</v>
      </c>
      <c r="AV240" s="115" t="s">
        <v>378</v>
      </c>
      <c r="AY240" s="115">
        <f t="shared" si="32"/>
        <v>38</v>
      </c>
      <c r="AZ240" s="115">
        <v>38</v>
      </c>
      <c r="BA240" s="115"/>
      <c r="BC240" s="115">
        <v>2020</v>
      </c>
      <c r="BD240" s="115" t="s">
        <v>2413</v>
      </c>
      <c r="BE240" s="115"/>
      <c r="BH240" s="115">
        <f t="shared" si="29"/>
        <v>20</v>
      </c>
      <c r="BI240" s="115">
        <v>9</v>
      </c>
      <c r="BJ240" s="115">
        <v>11</v>
      </c>
    </row>
    <row r="241" spans="2:62">
      <c r="AT241" s="115">
        <v>2019</v>
      </c>
      <c r="AU241" s="115" t="s">
        <v>4891</v>
      </c>
      <c r="AV241" s="115" t="s">
        <v>348</v>
      </c>
      <c r="AY241" s="115">
        <f t="shared" si="32"/>
        <v>87</v>
      </c>
      <c r="AZ241" s="115">
        <v>87</v>
      </c>
      <c r="BA241" s="115"/>
      <c r="BC241" s="115">
        <v>2020</v>
      </c>
      <c r="BD241" s="115" t="s">
        <v>4892</v>
      </c>
      <c r="BE241" s="115"/>
      <c r="BH241" s="115">
        <f t="shared" si="29"/>
        <v>18</v>
      </c>
      <c r="BI241" s="115">
        <v>9</v>
      </c>
      <c r="BJ241" s="115">
        <v>9</v>
      </c>
    </row>
    <row r="242" spans="2:62">
      <c r="AT242" s="115">
        <v>2019</v>
      </c>
      <c r="AU242" s="115" t="s">
        <v>4893</v>
      </c>
      <c r="AV242" s="115"/>
      <c r="AY242" s="115">
        <f t="shared" si="32"/>
        <v>88</v>
      </c>
      <c r="AZ242" s="115">
        <v>36</v>
      </c>
      <c r="BA242" s="115">
        <v>52</v>
      </c>
      <c r="BC242" s="115">
        <v>2020</v>
      </c>
      <c r="BD242" s="115" t="s">
        <v>4894</v>
      </c>
      <c r="BE242" s="115"/>
      <c r="BH242" s="115">
        <f t="shared" si="29"/>
        <v>518</v>
      </c>
      <c r="BI242" s="115">
        <v>269</v>
      </c>
      <c r="BJ242" s="115">
        <v>249</v>
      </c>
    </row>
    <row r="243" spans="2:62">
      <c r="AT243" s="115">
        <v>2019</v>
      </c>
      <c r="AU243" s="115" t="s">
        <v>4895</v>
      </c>
      <c r="AV243" s="115"/>
      <c r="AY243" s="115">
        <f t="shared" si="32"/>
        <v>106</v>
      </c>
      <c r="AZ243" s="115">
        <v>97</v>
      </c>
      <c r="BA243" s="115">
        <v>9</v>
      </c>
      <c r="BC243" s="115">
        <v>2020</v>
      </c>
      <c r="BD243" s="115" t="s">
        <v>4896</v>
      </c>
      <c r="BE243" s="115"/>
      <c r="BH243" s="115">
        <f t="shared" si="29"/>
        <v>74</v>
      </c>
      <c r="BI243" s="115">
        <v>56</v>
      </c>
      <c r="BJ243" s="115">
        <v>18</v>
      </c>
    </row>
    <row r="244" spans="2:62">
      <c r="AT244" s="115">
        <v>2019</v>
      </c>
      <c r="AU244" s="115" t="s">
        <v>4689</v>
      </c>
      <c r="AV244" s="115"/>
      <c r="AY244" s="115">
        <f t="shared" si="32"/>
        <v>125</v>
      </c>
      <c r="AZ244" s="115">
        <v>80</v>
      </c>
      <c r="BA244" s="115">
        <v>45</v>
      </c>
      <c r="BC244" s="115">
        <v>2020</v>
      </c>
      <c r="BD244" s="115" t="s">
        <v>1173</v>
      </c>
      <c r="BE244" s="115"/>
      <c r="BH244" s="115">
        <f t="shared" si="29"/>
        <v>53</v>
      </c>
      <c r="BI244" s="115">
        <v>19</v>
      </c>
      <c r="BJ244" s="115">
        <v>34</v>
      </c>
    </row>
    <row r="245" spans="2:62" ht="17" thickBot="1">
      <c r="AT245" s="115">
        <v>2019</v>
      </c>
      <c r="AU245" s="115" t="s">
        <v>4897</v>
      </c>
      <c r="AV245" s="115"/>
      <c r="AY245" s="56">
        <f t="shared" si="32"/>
        <v>10</v>
      </c>
      <c r="AZ245" s="56">
        <v>4</v>
      </c>
      <c r="BA245" s="56">
        <v>6</v>
      </c>
      <c r="BC245" s="115">
        <v>2020</v>
      </c>
      <c r="BD245" s="115" t="s">
        <v>320</v>
      </c>
      <c r="BE245" s="115"/>
      <c r="BH245" s="115">
        <f t="shared" si="29"/>
        <v>25</v>
      </c>
      <c r="BI245" s="115">
        <v>9</v>
      </c>
      <c r="BJ245" s="115">
        <v>16</v>
      </c>
    </row>
    <row r="246" spans="2:62" ht="17" thickTop="1">
      <c r="I246" s="96"/>
      <c r="R246" s="96"/>
      <c r="AA246" s="96"/>
      <c r="AJ246" s="96"/>
      <c r="AS246" s="96"/>
      <c r="AY246" s="99">
        <f>SUM(AZ246:BA246)</f>
        <v>224588</v>
      </c>
      <c r="AZ246" s="99">
        <f>SUM(AZ2:AZ245)</f>
        <v>162862</v>
      </c>
      <c r="BA246" s="99">
        <f>SUM(BA2:BA245)</f>
        <v>61726</v>
      </c>
      <c r="BB246" s="96"/>
      <c r="BC246" s="115">
        <v>2020</v>
      </c>
      <c r="BD246" s="115" t="s">
        <v>4898</v>
      </c>
      <c r="BE246" s="115"/>
      <c r="BH246" s="115">
        <f t="shared" si="29"/>
        <v>18</v>
      </c>
      <c r="BI246" s="115">
        <v>13</v>
      </c>
      <c r="BJ246" s="115">
        <v>5</v>
      </c>
    </row>
    <row r="247" spans="2:62">
      <c r="I247" s="96"/>
      <c r="R247" s="96"/>
      <c r="AA247" s="96"/>
      <c r="AJ247" s="96"/>
      <c r="AS247" s="96"/>
      <c r="AY247" s="99"/>
      <c r="AZ247" s="100">
        <f>AZ246/AY246*100</f>
        <v>72.515895773594323</v>
      </c>
      <c r="BA247" s="100">
        <f>BA246/AY246*100</f>
        <v>27.484104226405687</v>
      </c>
      <c r="BB247" s="96"/>
      <c r="BC247" s="115">
        <v>2020</v>
      </c>
      <c r="BD247" s="115" t="s">
        <v>4899</v>
      </c>
      <c r="BE247" s="115"/>
      <c r="BH247" s="115">
        <f t="shared" si="29"/>
        <v>14</v>
      </c>
      <c r="BI247" s="115">
        <v>6</v>
      </c>
      <c r="BJ247" s="115">
        <v>8</v>
      </c>
    </row>
    <row r="248" spans="2:62" ht="32">
      <c r="B248" s="122"/>
      <c r="C248" s="122"/>
      <c r="D248" s="117"/>
      <c r="E248" s="117"/>
      <c r="F248" s="122"/>
      <c r="G248" s="122"/>
      <c r="H248" s="122"/>
      <c r="I248" s="96"/>
      <c r="J248" s="122"/>
      <c r="K248" s="122"/>
      <c r="L248" s="122"/>
      <c r="M248" s="117"/>
      <c r="N248" s="117"/>
      <c r="O248" s="122"/>
      <c r="R248" s="96"/>
      <c r="V248" s="117"/>
      <c r="W248" s="117"/>
      <c r="Z248" s="122"/>
      <c r="AA248" s="96"/>
      <c r="AB248" s="122"/>
      <c r="AC248" s="122"/>
      <c r="AD248" s="122"/>
      <c r="AE248" s="117"/>
      <c r="AF248" s="117"/>
      <c r="AG248" s="122"/>
      <c r="AH248" s="122"/>
      <c r="AI248" s="122"/>
      <c r="AJ248" s="96"/>
      <c r="AK248" s="122"/>
      <c r="AN248" s="117"/>
      <c r="AO248" s="117"/>
      <c r="AS248" s="96"/>
      <c r="AW248" s="117"/>
      <c r="AX248" s="117"/>
      <c r="AY248" s="99"/>
      <c r="AZ248" s="99" t="s">
        <v>4900</v>
      </c>
      <c r="BA248" s="99" t="s">
        <v>876</v>
      </c>
      <c r="BB248" s="96"/>
      <c r="BC248" s="115">
        <v>2020</v>
      </c>
      <c r="BD248" s="115" t="s">
        <v>4743</v>
      </c>
      <c r="BE248" s="115"/>
      <c r="BF248" s="117"/>
      <c r="BG248" s="117"/>
      <c r="BH248" s="115">
        <f t="shared" si="29"/>
        <v>52</v>
      </c>
      <c r="BI248" s="115">
        <v>13</v>
      </c>
      <c r="BJ248" s="115">
        <v>39</v>
      </c>
    </row>
    <row r="249" spans="2:62">
      <c r="B249" s="122"/>
      <c r="C249" s="122"/>
      <c r="D249" s="117"/>
      <c r="E249" s="117"/>
      <c r="F249" s="122"/>
      <c r="G249" s="122"/>
      <c r="H249" s="122"/>
      <c r="J249" s="122"/>
      <c r="K249" s="122"/>
      <c r="L249" s="122"/>
      <c r="M249" s="117"/>
      <c r="N249" s="117"/>
      <c r="O249" s="122"/>
      <c r="V249" s="117"/>
      <c r="W249" s="117"/>
      <c r="Z249" s="122"/>
      <c r="AB249" s="122"/>
      <c r="AC249" s="122"/>
      <c r="AD249" s="122"/>
      <c r="AE249" s="117"/>
      <c r="AF249" s="117"/>
      <c r="AG249" s="122"/>
      <c r="AH249" s="122"/>
      <c r="AI249" s="122"/>
      <c r="AK249" s="122"/>
      <c r="AN249" s="117"/>
      <c r="AO249" s="117"/>
      <c r="AW249" s="117"/>
      <c r="AX249" s="117"/>
      <c r="BC249" s="115">
        <v>2020</v>
      </c>
      <c r="BD249" s="115" t="s">
        <v>4359</v>
      </c>
      <c r="BE249" s="115"/>
      <c r="BF249" s="117"/>
      <c r="BG249" s="117"/>
      <c r="BH249" s="115">
        <f t="shared" si="29"/>
        <v>82</v>
      </c>
      <c r="BI249" s="115">
        <v>10</v>
      </c>
      <c r="BJ249" s="115">
        <v>72</v>
      </c>
    </row>
    <row r="250" spans="2:62">
      <c r="B250" s="122"/>
      <c r="C250" s="122"/>
      <c r="D250" s="117"/>
      <c r="E250" s="117"/>
      <c r="F250" s="122"/>
      <c r="G250" s="122"/>
      <c r="H250" s="122"/>
      <c r="J250" s="122"/>
      <c r="K250" s="122"/>
      <c r="L250" s="122"/>
      <c r="M250" s="117"/>
      <c r="N250" s="117"/>
      <c r="O250" s="122"/>
      <c r="V250" s="117"/>
      <c r="W250" s="117"/>
      <c r="Z250" s="122"/>
      <c r="AB250" s="122"/>
      <c r="AC250" s="122"/>
      <c r="AD250" s="122"/>
      <c r="AE250" s="117"/>
      <c r="AF250" s="117"/>
      <c r="AG250" s="122"/>
      <c r="AH250" s="122"/>
      <c r="AI250" s="122"/>
      <c r="AK250" s="122"/>
      <c r="AN250" s="117"/>
      <c r="AO250" s="117"/>
      <c r="AW250" s="117"/>
      <c r="AX250" s="117"/>
      <c r="BC250" s="119">
        <v>2020</v>
      </c>
      <c r="BD250" s="119" t="s">
        <v>4901</v>
      </c>
      <c r="BF250" s="117"/>
      <c r="BG250" s="117"/>
      <c r="BH250" s="119">
        <f t="shared" si="29"/>
        <v>118</v>
      </c>
      <c r="BI250" s="119">
        <v>61</v>
      </c>
      <c r="BJ250" s="119">
        <v>57</v>
      </c>
    </row>
    <row r="251" spans="2:62" ht="17" thickBot="1">
      <c r="BC251" s="119">
        <v>2020</v>
      </c>
      <c r="BD251" s="119" t="s">
        <v>4902</v>
      </c>
      <c r="BH251" s="54">
        <f t="shared" si="29"/>
        <v>202</v>
      </c>
      <c r="BI251" s="54">
        <v>127</v>
      </c>
      <c r="BJ251" s="54">
        <v>75</v>
      </c>
    </row>
    <row r="252" spans="2:62" ht="17" thickTop="1">
      <c r="BH252" s="99">
        <f>SUM(BI252:BJ252)</f>
        <v>335702</v>
      </c>
      <c r="BI252" s="99">
        <f>SUM(BI8:BI251)</f>
        <v>190141</v>
      </c>
      <c r="BJ252" s="99">
        <f>SUM(BJ8:BJ251)</f>
        <v>145561</v>
      </c>
    </row>
    <row r="253" spans="2:62">
      <c r="BH253" s="99"/>
      <c r="BI253" s="100">
        <f>BI252/BH252*100</f>
        <v>56.639817457149498</v>
      </c>
      <c r="BJ253" s="100">
        <f>BJ252/BH252*100</f>
        <v>43.360182542850509</v>
      </c>
    </row>
    <row r="254" spans="2:62">
      <c r="BH254" s="99"/>
      <c r="BI254" s="99" t="s">
        <v>3801</v>
      </c>
      <c r="BJ254" s="99" t="s">
        <v>3812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Excluded papers</vt:lpstr>
      <vt:lpstr>EJSS</vt:lpstr>
      <vt:lpstr>Med Sci Sp Ex</vt:lpstr>
      <vt:lpstr>Sp Sci Med</vt:lpstr>
      <vt:lpstr>J Phys</vt:lpstr>
      <vt:lpstr>BJSM</vt:lpstr>
      <vt:lpstr>AJSM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cowley</dc:creator>
  <cp:lastModifiedBy>emma cowley</cp:lastModifiedBy>
  <dcterms:created xsi:type="dcterms:W3CDTF">2021-05-21T10:19:21Z</dcterms:created>
  <dcterms:modified xsi:type="dcterms:W3CDTF">2021-05-21T13:47:56Z</dcterms:modified>
</cp:coreProperties>
</file>