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Sheet1" sheetId="1" r:id="rId1"/>
  </sheets>
  <definedNames>
    <definedName name="_xlnm.Print_Area" localSheetId="0">Sheet1!$A$1:$AC$17</definedName>
    <definedName name="_xlnm.Print_Titles" localSheetId="0">Sheet1!$B:$B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D19" i="1" l="1"/>
  <c r="AD20" i="1"/>
  <c r="AD22" i="1"/>
  <c r="AD23" i="1"/>
  <c r="AD25" i="1"/>
  <c r="AD26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2" i="1"/>
  <c r="T2" i="1"/>
  <c r="AD2" i="1"/>
  <c r="U19" i="1"/>
  <c r="U20" i="1"/>
  <c r="U22" i="1"/>
  <c r="U23" i="1"/>
  <c r="U25" i="1"/>
  <c r="U26" i="1"/>
  <c r="L19" i="1"/>
  <c r="M19" i="1"/>
  <c r="N19" i="1"/>
  <c r="O19" i="1"/>
  <c r="P19" i="1"/>
  <c r="Q19" i="1"/>
  <c r="R19" i="1"/>
  <c r="S19" i="1"/>
  <c r="T19" i="1"/>
  <c r="V19" i="1"/>
  <c r="W19" i="1"/>
  <c r="X19" i="1"/>
  <c r="Y19" i="1"/>
  <c r="Z19" i="1"/>
  <c r="AA19" i="1"/>
  <c r="AB19" i="1"/>
  <c r="AC19" i="1"/>
  <c r="L20" i="1"/>
  <c r="M20" i="1"/>
  <c r="N20" i="1"/>
  <c r="O20" i="1"/>
  <c r="P20" i="1"/>
  <c r="Q20" i="1"/>
  <c r="R20" i="1"/>
  <c r="S20" i="1"/>
  <c r="T20" i="1"/>
  <c r="V20" i="1"/>
  <c r="W20" i="1"/>
  <c r="X20" i="1"/>
  <c r="Y20" i="1"/>
  <c r="Z20" i="1"/>
  <c r="AA20" i="1"/>
  <c r="AB20" i="1"/>
  <c r="AC20" i="1"/>
  <c r="L22" i="1"/>
  <c r="M22" i="1"/>
  <c r="N22" i="1"/>
  <c r="O22" i="1"/>
  <c r="P22" i="1"/>
  <c r="Q22" i="1"/>
  <c r="R22" i="1"/>
  <c r="S22" i="1"/>
  <c r="T22" i="1"/>
  <c r="V22" i="1"/>
  <c r="W22" i="1"/>
  <c r="X22" i="1"/>
  <c r="Y22" i="1"/>
  <c r="Z22" i="1"/>
  <c r="AA22" i="1"/>
  <c r="AB22" i="1"/>
  <c r="AC22" i="1"/>
  <c r="L23" i="1"/>
  <c r="M23" i="1"/>
  <c r="N23" i="1"/>
  <c r="O23" i="1"/>
  <c r="P23" i="1"/>
  <c r="Q23" i="1"/>
  <c r="R23" i="1"/>
  <c r="S23" i="1"/>
  <c r="T23" i="1"/>
  <c r="V23" i="1"/>
  <c r="W23" i="1"/>
  <c r="X23" i="1"/>
  <c r="Y23" i="1"/>
  <c r="Z23" i="1"/>
  <c r="AA23" i="1"/>
  <c r="AB23" i="1"/>
  <c r="AC23" i="1"/>
  <c r="L25" i="1"/>
  <c r="M25" i="1"/>
  <c r="N25" i="1"/>
  <c r="O25" i="1"/>
  <c r="P25" i="1"/>
  <c r="Q25" i="1"/>
  <c r="R25" i="1"/>
  <c r="S25" i="1"/>
  <c r="T25" i="1"/>
  <c r="V25" i="1"/>
  <c r="W25" i="1"/>
  <c r="X25" i="1"/>
  <c r="Y25" i="1"/>
  <c r="Z25" i="1"/>
  <c r="AA25" i="1"/>
  <c r="AB25" i="1"/>
  <c r="AC25" i="1"/>
  <c r="L26" i="1"/>
  <c r="M26" i="1"/>
  <c r="N26" i="1"/>
  <c r="O26" i="1"/>
  <c r="P26" i="1"/>
  <c r="Q26" i="1"/>
  <c r="R26" i="1"/>
  <c r="S26" i="1"/>
  <c r="T26" i="1"/>
  <c r="V26" i="1"/>
  <c r="W26" i="1"/>
  <c r="X26" i="1"/>
  <c r="Y26" i="1"/>
  <c r="Z26" i="1"/>
  <c r="AA26" i="1"/>
  <c r="AB26" i="1"/>
  <c r="AC26" i="1"/>
  <c r="K26" i="1"/>
  <c r="K25" i="1"/>
  <c r="K23" i="1"/>
  <c r="K22" i="1"/>
  <c r="K20" i="1"/>
  <c r="K19" i="1"/>
  <c r="X6" i="1"/>
  <c r="X2" i="1"/>
  <c r="X3" i="1"/>
  <c r="X4" i="1"/>
  <c r="X5" i="1"/>
  <c r="X7" i="1"/>
  <c r="X8" i="1"/>
  <c r="X9" i="1"/>
  <c r="X10" i="1"/>
  <c r="X11" i="1"/>
  <c r="X12" i="1"/>
  <c r="X13" i="1"/>
  <c r="X14" i="1"/>
  <c r="X15" i="1"/>
  <c r="X16" i="1"/>
  <c r="X17" i="1"/>
  <c r="Y6" i="1"/>
  <c r="Y2" i="1"/>
  <c r="Y3" i="1"/>
  <c r="Y4" i="1"/>
  <c r="Y5" i="1"/>
  <c r="Y7" i="1"/>
  <c r="Y8" i="1"/>
  <c r="Y9" i="1"/>
  <c r="Y10" i="1"/>
  <c r="Y11" i="1"/>
  <c r="Y12" i="1"/>
  <c r="Y13" i="1"/>
  <c r="Y14" i="1"/>
  <c r="Y15" i="1"/>
  <c r="Y16" i="1"/>
  <c r="Y17" i="1"/>
  <c r="AB6" i="1"/>
  <c r="AB7" i="1"/>
  <c r="AB2" i="1"/>
  <c r="AB3" i="1"/>
  <c r="AB4" i="1"/>
  <c r="AB5" i="1"/>
  <c r="AB8" i="1"/>
  <c r="AB9" i="1"/>
  <c r="AB10" i="1"/>
  <c r="AB11" i="1"/>
  <c r="AB12" i="1"/>
  <c r="AB13" i="1"/>
  <c r="AB14" i="1"/>
  <c r="AB15" i="1"/>
  <c r="AB16" i="1"/>
  <c r="AB17" i="1"/>
  <c r="AC6" i="1"/>
  <c r="AC7" i="1"/>
  <c r="AC2" i="1"/>
  <c r="AC3" i="1"/>
  <c r="AC4" i="1"/>
  <c r="AC5" i="1"/>
  <c r="AC8" i="1"/>
  <c r="AC9" i="1"/>
  <c r="AC10" i="1"/>
  <c r="AC11" i="1"/>
  <c r="AC12" i="1"/>
  <c r="AC13" i="1"/>
  <c r="AC14" i="1"/>
  <c r="AC15" i="1"/>
  <c r="AC16" i="1"/>
  <c r="AC17" i="1"/>
  <c r="O6" i="1"/>
  <c r="O2" i="1"/>
  <c r="O3" i="1"/>
  <c r="O4" i="1"/>
  <c r="O5" i="1"/>
  <c r="O7" i="1"/>
  <c r="O8" i="1"/>
  <c r="O9" i="1"/>
  <c r="O10" i="1"/>
  <c r="O11" i="1"/>
  <c r="O12" i="1"/>
  <c r="O13" i="1"/>
  <c r="O14" i="1"/>
  <c r="O15" i="1"/>
  <c r="O16" i="1"/>
  <c r="O17" i="1"/>
  <c r="P6" i="1"/>
  <c r="P2" i="1"/>
  <c r="P3" i="1"/>
  <c r="P4" i="1"/>
  <c r="P5" i="1"/>
  <c r="P7" i="1"/>
  <c r="P8" i="1"/>
  <c r="P9" i="1"/>
  <c r="P10" i="1"/>
  <c r="P11" i="1"/>
  <c r="P12" i="1"/>
  <c r="P13" i="1"/>
  <c r="P14" i="1"/>
  <c r="P15" i="1"/>
  <c r="P16" i="1"/>
  <c r="P17" i="1"/>
  <c r="S6" i="1"/>
  <c r="S2" i="1"/>
  <c r="S3" i="1"/>
  <c r="S4" i="1"/>
  <c r="S5" i="1"/>
  <c r="S7" i="1"/>
  <c r="S8" i="1"/>
  <c r="S9" i="1"/>
  <c r="S10" i="1"/>
  <c r="S11" i="1"/>
  <c r="S12" i="1"/>
  <c r="S13" i="1"/>
  <c r="S14" i="1"/>
  <c r="S15" i="1"/>
  <c r="S16" i="1"/>
  <c r="S17" i="1"/>
  <c r="T6" i="1"/>
  <c r="T3" i="1"/>
  <c r="T4" i="1"/>
  <c r="T5" i="1"/>
  <c r="T7" i="1"/>
  <c r="T8" i="1"/>
  <c r="T9" i="1"/>
  <c r="T10" i="1"/>
  <c r="T11" i="1"/>
  <c r="T12" i="1"/>
  <c r="T13" i="1"/>
  <c r="T14" i="1"/>
  <c r="T15" i="1"/>
  <c r="T16" i="1"/>
  <c r="T17" i="1"/>
</calcChain>
</file>

<file path=xl/sharedStrings.xml><?xml version="1.0" encoding="utf-8"?>
<sst xmlns="http://schemas.openxmlformats.org/spreadsheetml/2006/main" count="120" uniqueCount="61">
  <si>
    <t>Participant</t>
  </si>
  <si>
    <t>SHEET</t>
  </si>
  <si>
    <t>REC number</t>
  </si>
  <si>
    <t>age</t>
  </si>
  <si>
    <t>gest age</t>
  </si>
  <si>
    <t>SEX</t>
  </si>
  <si>
    <t>BASELINE ORDER</t>
  </si>
  <si>
    <t>TEST TRIAL ORDER VIOLATION OR NON VIOLATION FIRST</t>
  </si>
  <si>
    <t>NONVIOLATION FIRST</t>
  </si>
  <si>
    <t>VIOLATION FIRST</t>
  </si>
  <si>
    <t>LEFT</t>
  </si>
  <si>
    <t>RIGHT</t>
  </si>
  <si>
    <t>LOCATION OF FIRST HH</t>
  </si>
  <si>
    <t>EXP 2 NV Trial 1</t>
  </si>
  <si>
    <t>EXP 2 NV Trial 2</t>
  </si>
  <si>
    <t>EXP 2 NV TOT</t>
  </si>
  <si>
    <t>EXP 2 NV AVG</t>
  </si>
  <si>
    <t>EXP 2 V Trial 1</t>
  </si>
  <si>
    <t>EXP 2 V Trial 2</t>
  </si>
  <si>
    <t>EXP 2 V TOT</t>
  </si>
  <si>
    <t>EXP 2 V AVG</t>
  </si>
  <si>
    <t>EXP 2 FIRST</t>
  </si>
  <si>
    <t>EXP 21 NV Trial 1</t>
  </si>
  <si>
    <t>EXP 21 NV Trial 2</t>
  </si>
  <si>
    <t>EXP 21 NV TOT</t>
  </si>
  <si>
    <t>EXP 21 NV AVG</t>
  </si>
  <si>
    <t>EXP 21 V Trial 1</t>
  </si>
  <si>
    <t>EXP 21 V Trial 2</t>
  </si>
  <si>
    <t>EXP 21 V TOT</t>
  </si>
  <si>
    <t>EXP 21 V AVG</t>
  </si>
  <si>
    <t xml:space="preserve">EXP 21 FIRST </t>
  </si>
  <si>
    <t>2_4</t>
  </si>
  <si>
    <t>2_10</t>
  </si>
  <si>
    <t>2_1</t>
  </si>
  <si>
    <t>2_5</t>
  </si>
  <si>
    <t>2_14</t>
  </si>
  <si>
    <t>2_19</t>
  </si>
  <si>
    <t>2_7</t>
  </si>
  <si>
    <t>2_18</t>
  </si>
  <si>
    <t>2_9</t>
  </si>
  <si>
    <t>2_8 &amp; 2_26</t>
  </si>
  <si>
    <t>2_20</t>
  </si>
  <si>
    <t>2_13</t>
  </si>
  <si>
    <t>2_17</t>
  </si>
  <si>
    <t xml:space="preserve">2_16 </t>
  </si>
  <si>
    <t>2_23</t>
  </si>
  <si>
    <t>EXPT ORDER 2 OR 21 FIRST</t>
  </si>
  <si>
    <t>1 HH  BBV LEFT fam</t>
  </si>
  <si>
    <t>1 HH BBV RIGHT fam</t>
  </si>
  <si>
    <t>Baby View Right First</t>
  </si>
  <si>
    <t>Baby View Left First</t>
  </si>
  <si>
    <t>2_12</t>
  </si>
  <si>
    <t>all</t>
  </si>
  <si>
    <t>M</t>
  </si>
  <si>
    <t>SD</t>
  </si>
  <si>
    <t>Exp 2 first</t>
  </si>
  <si>
    <t>Exp 21 first</t>
  </si>
  <si>
    <t>Sd</t>
  </si>
  <si>
    <t>exp 2 diff</t>
  </si>
  <si>
    <t>exp 21 diff</t>
  </si>
  <si>
    <t>Experimental procedures identified from array figures.  Main data columns commence from EXP2 NV Trial 1.  There are two violation and two non violations trials.  Data are preferential looking to array.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</si>
</sst>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3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1" xfId="0" applyFont="1" applyBorder="1" applyAlignment="1">
      <alignment vertical="center"/>
    </xf>
    <xf numFmtId="0" fontId="0" fillId="0" borderId="5" xfId="0" applyBorder="1" applyAlignment="1">
      <alignment horizontal="right"/>
    </xf>
    <xf numFmtId="0" fontId="0" fillId="6" borderId="5" xfId="0" applyFill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5" xfId="0" applyNumberFormat="1" applyBorder="1" applyAlignment="1">
      <alignment horizontal="right"/>
    </xf>
    <xf numFmtId="0" fontId="0" fillId="0" borderId="12" xfId="0" applyBorder="1" applyAlignment="1">
      <alignment horizontal="right"/>
    </xf>
    <xf numFmtId="0" fontId="1" fillId="0" borderId="13" xfId="0" applyFont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0" fontId="1" fillId="3" borderId="14" xfId="0" applyFont="1" applyFill="1" applyBorder="1" applyAlignment="1">
      <alignment vertical="center"/>
    </xf>
    <xf numFmtId="0" fontId="1" fillId="3" borderId="15" xfId="0" applyFont="1" applyFill="1" applyBorder="1" applyAlignment="1">
      <alignment vertical="center"/>
    </xf>
    <xf numFmtId="0" fontId="2" fillId="4" borderId="14" xfId="0" applyFont="1" applyFill="1" applyBorder="1" applyAlignment="1">
      <alignment vertical="center"/>
    </xf>
    <xf numFmtId="0" fontId="2" fillId="4" borderId="15" xfId="0" applyFont="1" applyFill="1" applyBorder="1" applyAlignment="1">
      <alignment vertical="center"/>
    </xf>
    <xf numFmtId="0" fontId="1" fillId="5" borderId="14" xfId="0" applyFont="1" applyFill="1" applyBorder="1" applyAlignment="1">
      <alignment vertical="center"/>
    </xf>
    <xf numFmtId="0" fontId="1" fillId="5" borderId="15" xfId="0" applyFont="1" applyFill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0" fillId="0" borderId="10" xfId="0" applyNumberFormat="1" applyBorder="1" applyAlignment="1">
      <alignment horizontal="right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6" borderId="12" xfId="0" applyFill="1" applyBorder="1" applyAlignment="1">
      <alignment horizontal="right"/>
    </xf>
    <xf numFmtId="1" fontId="0" fillId="0" borderId="10" xfId="0" applyNumberFormat="1" applyBorder="1" applyAlignment="1">
      <alignment horizontal="right"/>
    </xf>
    <xf numFmtId="1" fontId="0" fillId="0" borderId="5" xfId="0" applyNumberFormat="1" applyBorder="1" applyAlignment="1">
      <alignment horizontal="right"/>
    </xf>
    <xf numFmtId="1" fontId="2" fillId="0" borderId="16" xfId="0" applyNumberFormat="1" applyFont="1" applyBorder="1" applyAlignment="1">
      <alignment vertical="center"/>
    </xf>
    <xf numFmtId="1" fontId="2" fillId="0" borderId="17" xfId="0" applyNumberFormat="1" applyFont="1" applyBorder="1" applyAlignment="1">
      <alignment vertical="center"/>
    </xf>
    <xf numFmtId="1" fontId="0" fillId="0" borderId="0" xfId="0" applyNumberFormat="1"/>
    <xf numFmtId="1" fontId="2" fillId="0" borderId="18" xfId="0" applyNumberFormat="1" applyFont="1" applyBorder="1" applyAlignment="1">
      <alignment vertical="center"/>
    </xf>
    <xf numFmtId="1" fontId="2" fillId="0" borderId="8" xfId="0" applyNumberFormat="1" applyFont="1" applyBorder="1" applyAlignment="1">
      <alignment vertical="center"/>
    </xf>
    <xf numFmtId="1" fontId="0" fillId="0" borderId="9" xfId="0" applyNumberFormat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5" xfId="0" applyNumberFormat="1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0" fontId="0" fillId="0" borderId="10" xfId="0" applyNumberFormat="1" applyFill="1" applyBorder="1" applyAlignment="1">
      <alignment horizontal="right"/>
    </xf>
    <xf numFmtId="1" fontId="0" fillId="0" borderId="5" xfId="0" applyNumberFormat="1" applyFill="1" applyBorder="1" applyAlignment="1">
      <alignment horizontal="right"/>
    </xf>
    <xf numFmtId="1" fontId="0" fillId="0" borderId="9" xfId="0" applyNumberFormat="1" applyFill="1" applyBorder="1" applyAlignment="1">
      <alignment horizontal="right"/>
    </xf>
    <xf numFmtId="0" fontId="0" fillId="0" borderId="0" xfId="0" applyFill="1"/>
    <xf numFmtId="0" fontId="0" fillId="0" borderId="0" xfId="0" applyFill="1" applyBorder="1" applyAlignment="1">
      <alignment horizontal="right"/>
    </xf>
    <xf numFmtId="1" fontId="2" fillId="0" borderId="19" xfId="0" applyNumberFormat="1" applyFont="1" applyBorder="1" applyAlignment="1">
      <alignment vertical="center"/>
    </xf>
    <xf numFmtId="1" fontId="0" fillId="0" borderId="3" xfId="0" applyNumberFormat="1" applyBorder="1" applyAlignment="1">
      <alignment horizontal="right"/>
    </xf>
    <xf numFmtId="0" fontId="6" fillId="0" borderId="0" xfId="0" applyFont="1" applyAlignment="1">
      <alignment vertical="center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D27"/>
  <sheetViews>
    <sheetView tabSelected="1" topLeftCell="A12" workbookViewId="0">
      <selection activeCell="A27" sqref="A27"/>
    </sheetView>
  </sheetViews>
  <sheetFormatPr baseColWidth="10" defaultRowHeight="15" x14ac:dyDescent="0"/>
  <cols>
    <col min="1" max="1" width="11" customWidth="1"/>
    <col min="2" max="2" width="12.33203125" customWidth="1"/>
    <col min="4" max="5" width="10.83203125" customWidth="1"/>
    <col min="6" max="6" width="5.83203125" customWidth="1"/>
    <col min="7" max="7" width="21.83203125" customWidth="1"/>
    <col min="8" max="8" width="12" customWidth="1"/>
    <col min="9" max="9" width="20.83203125" customWidth="1"/>
    <col min="10" max="10" width="13" hidden="1" customWidth="1"/>
    <col min="11" max="11" width="14.1640625" customWidth="1"/>
    <col min="12" max="12" width="15.1640625" customWidth="1"/>
    <col min="13" max="14" width="14.1640625" customWidth="1"/>
    <col min="15" max="16" width="14.1640625" style="31" customWidth="1"/>
    <col min="17" max="18" width="14.1640625" customWidth="1"/>
    <col min="19" max="21" width="14.1640625" style="31" customWidth="1"/>
    <col min="22" max="23" width="14.1640625" customWidth="1"/>
    <col min="24" max="25" width="14.1640625" style="31" customWidth="1"/>
    <col min="26" max="27" width="14.1640625" customWidth="1"/>
    <col min="28" max="29" width="14.1640625" style="31" customWidth="1"/>
  </cols>
  <sheetData>
    <row r="1" spans="1:30" s="1" customFormat="1" ht="65" customHeight="1">
      <c r="A1" s="21" t="s">
        <v>0</v>
      </c>
      <c r="B1" s="22" t="s">
        <v>2</v>
      </c>
      <c r="C1" s="22" t="s">
        <v>1</v>
      </c>
      <c r="D1" s="22" t="s">
        <v>3</v>
      </c>
      <c r="E1" s="22" t="s">
        <v>4</v>
      </c>
      <c r="F1" s="22" t="s">
        <v>5</v>
      </c>
      <c r="G1" s="23" t="s">
        <v>6</v>
      </c>
      <c r="H1" s="24" t="s">
        <v>46</v>
      </c>
      <c r="I1" s="24" t="s">
        <v>7</v>
      </c>
      <c r="J1" s="25" t="s">
        <v>12</v>
      </c>
      <c r="K1" s="19" t="s">
        <v>47</v>
      </c>
      <c r="L1" s="10" t="s">
        <v>48</v>
      </c>
      <c r="M1" s="11" t="s">
        <v>13</v>
      </c>
      <c r="N1" s="12" t="s">
        <v>14</v>
      </c>
      <c r="O1" s="29" t="s">
        <v>15</v>
      </c>
      <c r="P1" s="30" t="s">
        <v>16</v>
      </c>
      <c r="Q1" s="13" t="s">
        <v>17</v>
      </c>
      <c r="R1" s="14" t="s">
        <v>18</v>
      </c>
      <c r="S1" s="29" t="s">
        <v>19</v>
      </c>
      <c r="T1" s="30" t="s">
        <v>20</v>
      </c>
      <c r="U1" s="44" t="s">
        <v>58</v>
      </c>
      <c r="V1" s="15" t="s">
        <v>22</v>
      </c>
      <c r="W1" s="16" t="s">
        <v>23</v>
      </c>
      <c r="X1" s="29" t="s">
        <v>24</v>
      </c>
      <c r="Y1" s="30" t="s">
        <v>25</v>
      </c>
      <c r="Z1" s="17" t="s">
        <v>26</v>
      </c>
      <c r="AA1" s="18" t="s">
        <v>27</v>
      </c>
      <c r="AB1" s="32" t="s">
        <v>28</v>
      </c>
      <c r="AC1" s="33" t="s">
        <v>29</v>
      </c>
      <c r="AD1" s="1" t="s">
        <v>59</v>
      </c>
    </row>
    <row r="2" spans="1:30" s="5" customFormat="1" ht="24" customHeight="1">
      <c r="A2" s="6"/>
      <c r="B2" s="2" t="s">
        <v>51</v>
      </c>
      <c r="C2" s="2">
        <v>1</v>
      </c>
      <c r="D2" s="2">
        <v>187</v>
      </c>
      <c r="E2" s="2">
        <v>187</v>
      </c>
      <c r="F2" s="2">
        <v>1</v>
      </c>
      <c r="G2" s="2" t="s">
        <v>49</v>
      </c>
      <c r="H2" s="3" t="s">
        <v>21</v>
      </c>
      <c r="I2" s="3" t="s">
        <v>8</v>
      </c>
      <c r="J2" s="26" t="s">
        <v>10</v>
      </c>
      <c r="K2" s="20">
        <v>10002</v>
      </c>
      <c r="L2" s="8">
        <v>10001</v>
      </c>
      <c r="M2" s="8">
        <v>9756</v>
      </c>
      <c r="N2" s="8">
        <v>5141</v>
      </c>
      <c r="O2" s="28">
        <f>(M2+N2)</f>
        <v>14897</v>
      </c>
      <c r="P2" s="28">
        <f>(O2/2)</f>
        <v>7448.5</v>
      </c>
      <c r="Q2" s="8">
        <v>6964</v>
      </c>
      <c r="R2" s="8">
        <v>9579</v>
      </c>
      <c r="S2" s="28">
        <f>(Q2+R2)</f>
        <v>16543</v>
      </c>
      <c r="T2" s="28">
        <f>(S2/2)</f>
        <v>8271.5</v>
      </c>
      <c r="U2" s="28">
        <f>T2-P2</f>
        <v>823</v>
      </c>
      <c r="V2" s="8">
        <v>4560</v>
      </c>
      <c r="W2" s="8">
        <v>5464</v>
      </c>
      <c r="X2" s="28">
        <f>(V2+W2)</f>
        <v>10024</v>
      </c>
      <c r="Y2" s="28">
        <f>(X2/2)</f>
        <v>5012</v>
      </c>
      <c r="Z2" s="8">
        <v>4152</v>
      </c>
      <c r="AA2" s="8">
        <v>5224</v>
      </c>
      <c r="AB2" s="28">
        <f>(Z2+AA2)</f>
        <v>9376</v>
      </c>
      <c r="AC2" s="34">
        <f>(AB2/2)</f>
        <v>4688</v>
      </c>
      <c r="AD2" s="45">
        <f>AC2-Y2</f>
        <v>-324</v>
      </c>
    </row>
    <row r="3" spans="1:30" s="2" customFormat="1" ht="24" customHeight="1">
      <c r="A3" s="6"/>
      <c r="B3" s="2" t="s">
        <v>31</v>
      </c>
      <c r="C3" s="2">
        <v>2</v>
      </c>
      <c r="D3" s="2">
        <v>185</v>
      </c>
      <c r="E3" s="2">
        <v>191</v>
      </c>
      <c r="F3" s="2">
        <v>1</v>
      </c>
      <c r="G3" s="2" t="s">
        <v>50</v>
      </c>
      <c r="H3" s="2" t="s">
        <v>21</v>
      </c>
      <c r="I3" s="2" t="s">
        <v>8</v>
      </c>
      <c r="J3" s="9" t="s">
        <v>11</v>
      </c>
      <c r="K3" s="20">
        <v>10003</v>
      </c>
      <c r="L3" s="8">
        <v>4123</v>
      </c>
      <c r="M3" s="8">
        <v>16378</v>
      </c>
      <c r="N3" s="8">
        <v>24269</v>
      </c>
      <c r="O3" s="28">
        <f t="shared" ref="O3:O17" si="0">(M3+N3)</f>
        <v>40647</v>
      </c>
      <c r="P3" s="28">
        <f t="shared" ref="P3:P17" si="1">(O3/2)</f>
        <v>20323.5</v>
      </c>
      <c r="Q3" s="8">
        <v>27057</v>
      </c>
      <c r="R3" s="8">
        <v>29327</v>
      </c>
      <c r="S3" s="28">
        <f t="shared" ref="S3:S17" si="2">(Q3+R3)</f>
        <v>56384</v>
      </c>
      <c r="T3" s="28">
        <f t="shared" ref="T3:T17" si="3">(S3/2)</f>
        <v>28192</v>
      </c>
      <c r="U3" s="28">
        <f t="shared" ref="U3:U17" si="4">T3-P3</f>
        <v>7868.5</v>
      </c>
      <c r="V3" s="8">
        <v>21208</v>
      </c>
      <c r="W3" s="8">
        <v>5761</v>
      </c>
      <c r="X3" s="28">
        <f t="shared" ref="X3:X17" si="5">(V3+W3)</f>
        <v>26969</v>
      </c>
      <c r="Y3" s="28">
        <f t="shared" ref="Y3:Y17" si="6">(X3/2)</f>
        <v>13484.5</v>
      </c>
      <c r="Z3" s="8">
        <v>12237</v>
      </c>
      <c r="AA3" s="8">
        <v>9909</v>
      </c>
      <c r="AB3" s="28">
        <f t="shared" ref="AB3:AB17" si="7">(Z3+AA3)</f>
        <v>22146</v>
      </c>
      <c r="AC3" s="34">
        <f t="shared" ref="AC3:AC17" si="8">(AB3/2)</f>
        <v>11073</v>
      </c>
      <c r="AD3" s="45">
        <f t="shared" ref="AD3:AD17" si="9">AC3-Y3</f>
        <v>-2411.5</v>
      </c>
    </row>
    <row r="4" spans="1:30" s="2" customFormat="1" ht="24" customHeight="1">
      <c r="A4" s="6"/>
      <c r="B4" s="2" t="s">
        <v>45</v>
      </c>
      <c r="C4" s="2">
        <v>3</v>
      </c>
      <c r="D4" s="2">
        <v>183</v>
      </c>
      <c r="E4" s="2">
        <v>183</v>
      </c>
      <c r="F4" s="2">
        <v>1</v>
      </c>
      <c r="G4" s="2" t="s">
        <v>49</v>
      </c>
      <c r="H4" s="3" t="s">
        <v>21</v>
      </c>
      <c r="I4" s="3" t="s">
        <v>9</v>
      </c>
      <c r="J4" s="26" t="s">
        <v>10</v>
      </c>
      <c r="K4" s="20">
        <v>9208</v>
      </c>
      <c r="L4" s="8">
        <v>7138</v>
      </c>
      <c r="M4" s="8">
        <v>6667</v>
      </c>
      <c r="N4" s="8">
        <v>12955</v>
      </c>
      <c r="O4" s="28">
        <f t="shared" si="0"/>
        <v>19622</v>
      </c>
      <c r="P4" s="28">
        <f t="shared" si="1"/>
        <v>9811</v>
      </c>
      <c r="Q4" s="8">
        <v>9470</v>
      </c>
      <c r="R4" s="8">
        <v>9249</v>
      </c>
      <c r="S4" s="28">
        <f t="shared" si="2"/>
        <v>18719</v>
      </c>
      <c r="T4" s="28">
        <f t="shared" si="3"/>
        <v>9359.5</v>
      </c>
      <c r="U4" s="28">
        <f t="shared" si="4"/>
        <v>-451.5</v>
      </c>
      <c r="V4" s="8">
        <v>6003</v>
      </c>
      <c r="W4" s="8">
        <v>7743</v>
      </c>
      <c r="X4" s="28">
        <f t="shared" si="5"/>
        <v>13746</v>
      </c>
      <c r="Y4" s="28">
        <f t="shared" si="6"/>
        <v>6873</v>
      </c>
      <c r="Z4" s="8">
        <v>1080</v>
      </c>
      <c r="AA4" s="8">
        <v>9815</v>
      </c>
      <c r="AB4" s="28">
        <f t="shared" si="7"/>
        <v>10895</v>
      </c>
      <c r="AC4" s="34">
        <f t="shared" si="8"/>
        <v>5447.5</v>
      </c>
      <c r="AD4" s="45">
        <f t="shared" si="9"/>
        <v>-1425.5</v>
      </c>
    </row>
    <row r="5" spans="1:30" s="2" customFormat="1" ht="24" customHeight="1">
      <c r="A5" s="6"/>
      <c r="B5" s="2" t="s">
        <v>32</v>
      </c>
      <c r="C5" s="2">
        <v>4</v>
      </c>
      <c r="D5" s="2">
        <v>195</v>
      </c>
      <c r="E5" s="2">
        <v>182</v>
      </c>
      <c r="F5" s="2">
        <v>1</v>
      </c>
      <c r="G5" s="2" t="s">
        <v>50</v>
      </c>
      <c r="H5" s="2" t="s">
        <v>21</v>
      </c>
      <c r="I5" s="3" t="s">
        <v>9</v>
      </c>
      <c r="J5" s="9" t="s">
        <v>11</v>
      </c>
      <c r="K5" s="20">
        <v>8143</v>
      </c>
      <c r="L5" s="8">
        <v>4351</v>
      </c>
      <c r="M5" s="8">
        <v>4971</v>
      </c>
      <c r="N5" s="8">
        <v>5525</v>
      </c>
      <c r="O5" s="28">
        <f t="shared" si="0"/>
        <v>10496</v>
      </c>
      <c r="P5" s="28">
        <f t="shared" si="1"/>
        <v>5248</v>
      </c>
      <c r="Q5" s="8">
        <v>9138</v>
      </c>
      <c r="R5" s="8">
        <v>5975</v>
      </c>
      <c r="S5" s="28">
        <f t="shared" si="2"/>
        <v>15113</v>
      </c>
      <c r="T5" s="28">
        <f t="shared" si="3"/>
        <v>7556.5</v>
      </c>
      <c r="U5" s="28">
        <f t="shared" si="4"/>
        <v>2308.5</v>
      </c>
      <c r="V5" s="8">
        <v>4133</v>
      </c>
      <c r="W5" s="8">
        <v>11247</v>
      </c>
      <c r="X5" s="28">
        <f t="shared" si="5"/>
        <v>15380</v>
      </c>
      <c r="Y5" s="28">
        <f t="shared" si="6"/>
        <v>7690</v>
      </c>
      <c r="Z5" s="8">
        <v>16016</v>
      </c>
      <c r="AA5" s="8">
        <v>21489</v>
      </c>
      <c r="AB5" s="28">
        <f t="shared" si="7"/>
        <v>37505</v>
      </c>
      <c r="AC5" s="34">
        <f t="shared" si="8"/>
        <v>18752.5</v>
      </c>
      <c r="AD5" s="45">
        <f t="shared" si="9"/>
        <v>11062.5</v>
      </c>
    </row>
    <row r="6" spans="1:30" s="37" customFormat="1" ht="24" customHeight="1">
      <c r="A6" s="35"/>
      <c r="B6" s="36" t="s">
        <v>33</v>
      </c>
      <c r="C6" s="37">
        <v>5</v>
      </c>
      <c r="D6" s="37">
        <v>183</v>
      </c>
      <c r="E6" s="37">
        <v>191</v>
      </c>
      <c r="F6" s="37">
        <v>2</v>
      </c>
      <c r="G6" s="37" t="s">
        <v>50</v>
      </c>
      <c r="H6" s="37" t="s">
        <v>21</v>
      </c>
      <c r="I6" s="37" t="s">
        <v>8</v>
      </c>
      <c r="J6" s="38" t="s">
        <v>10</v>
      </c>
      <c r="K6" s="39">
        <v>8861</v>
      </c>
      <c r="L6" s="36">
        <v>10006</v>
      </c>
      <c r="M6" s="36">
        <v>29403</v>
      </c>
      <c r="N6" s="36">
        <v>26715</v>
      </c>
      <c r="O6" s="40">
        <f t="shared" si="0"/>
        <v>56118</v>
      </c>
      <c r="P6" s="40">
        <f t="shared" si="1"/>
        <v>28059</v>
      </c>
      <c r="Q6" s="36">
        <v>26278</v>
      </c>
      <c r="R6" s="36">
        <v>12461</v>
      </c>
      <c r="S6" s="40">
        <f t="shared" si="2"/>
        <v>38739</v>
      </c>
      <c r="T6" s="40">
        <f t="shared" si="3"/>
        <v>19369.5</v>
      </c>
      <c r="U6" s="28">
        <f t="shared" si="4"/>
        <v>-8689.5</v>
      </c>
      <c r="V6" s="36">
        <v>1383</v>
      </c>
      <c r="W6" s="36">
        <v>8299</v>
      </c>
      <c r="X6" s="40">
        <f t="shared" si="5"/>
        <v>9682</v>
      </c>
      <c r="Y6" s="40">
        <f t="shared" si="6"/>
        <v>4841</v>
      </c>
      <c r="Z6" s="36">
        <v>4055</v>
      </c>
      <c r="AA6" s="36">
        <v>995</v>
      </c>
      <c r="AB6" s="40">
        <f t="shared" si="7"/>
        <v>5050</v>
      </c>
      <c r="AC6" s="41">
        <f t="shared" si="8"/>
        <v>2525</v>
      </c>
      <c r="AD6" s="45">
        <f t="shared" si="9"/>
        <v>-2316</v>
      </c>
    </row>
    <row r="7" spans="1:30" s="2" customFormat="1" ht="24" customHeight="1">
      <c r="A7" s="6"/>
      <c r="B7" s="2" t="s">
        <v>34</v>
      </c>
      <c r="C7" s="2">
        <v>6</v>
      </c>
      <c r="D7" s="2">
        <v>191</v>
      </c>
      <c r="E7" s="2">
        <v>201</v>
      </c>
      <c r="F7" s="2">
        <v>2</v>
      </c>
      <c r="G7" s="2" t="s">
        <v>49</v>
      </c>
      <c r="H7" s="2" t="s">
        <v>21</v>
      </c>
      <c r="I7" s="3" t="s">
        <v>8</v>
      </c>
      <c r="J7" s="9" t="s">
        <v>11</v>
      </c>
      <c r="K7" s="20">
        <v>10003</v>
      </c>
      <c r="L7" s="8">
        <v>10003</v>
      </c>
      <c r="M7" s="8">
        <v>12896</v>
      </c>
      <c r="N7" s="8">
        <v>19745</v>
      </c>
      <c r="O7" s="28">
        <f t="shared" si="0"/>
        <v>32641</v>
      </c>
      <c r="P7" s="28">
        <f t="shared" si="1"/>
        <v>16320.5</v>
      </c>
      <c r="Q7" s="8">
        <v>27690</v>
      </c>
      <c r="R7" s="8">
        <v>20772</v>
      </c>
      <c r="S7" s="28">
        <f t="shared" si="2"/>
        <v>48462</v>
      </c>
      <c r="T7" s="28">
        <f t="shared" si="3"/>
        <v>24231</v>
      </c>
      <c r="U7" s="28">
        <f t="shared" si="4"/>
        <v>7910.5</v>
      </c>
      <c r="V7" s="8">
        <v>14110</v>
      </c>
      <c r="W7" s="8">
        <v>3337</v>
      </c>
      <c r="X7" s="28">
        <f t="shared" si="5"/>
        <v>17447</v>
      </c>
      <c r="Y7" s="28">
        <f t="shared" si="6"/>
        <v>8723.5</v>
      </c>
      <c r="Z7" s="8">
        <v>8815</v>
      </c>
      <c r="AA7" s="8">
        <v>21753</v>
      </c>
      <c r="AB7" s="28">
        <f t="shared" si="7"/>
        <v>30568</v>
      </c>
      <c r="AC7" s="34">
        <f t="shared" si="8"/>
        <v>15284</v>
      </c>
      <c r="AD7" s="45">
        <f t="shared" si="9"/>
        <v>6560.5</v>
      </c>
    </row>
    <row r="8" spans="1:30" s="2" customFormat="1" ht="24" customHeight="1">
      <c r="A8" s="6"/>
      <c r="B8" s="2" t="s">
        <v>35</v>
      </c>
      <c r="C8" s="2">
        <v>7</v>
      </c>
      <c r="D8" s="2">
        <v>169</v>
      </c>
      <c r="E8" s="2">
        <v>176</v>
      </c>
      <c r="F8" s="2">
        <v>2</v>
      </c>
      <c r="G8" s="2" t="s">
        <v>50</v>
      </c>
      <c r="H8" s="3" t="s">
        <v>21</v>
      </c>
      <c r="I8" s="3" t="s">
        <v>9</v>
      </c>
      <c r="J8" s="26" t="s">
        <v>10</v>
      </c>
      <c r="K8" s="20">
        <v>10002</v>
      </c>
      <c r="L8" s="8">
        <v>10002</v>
      </c>
      <c r="M8" s="8">
        <v>26411</v>
      </c>
      <c r="N8" s="8">
        <v>11406</v>
      </c>
      <c r="O8" s="28">
        <f t="shared" si="0"/>
        <v>37817</v>
      </c>
      <c r="P8" s="28">
        <f t="shared" si="1"/>
        <v>18908.5</v>
      </c>
      <c r="Q8" s="8">
        <v>29408</v>
      </c>
      <c r="R8" s="8">
        <v>18635</v>
      </c>
      <c r="S8" s="28">
        <f t="shared" si="2"/>
        <v>48043</v>
      </c>
      <c r="T8" s="28">
        <f t="shared" si="3"/>
        <v>24021.5</v>
      </c>
      <c r="U8" s="28">
        <f t="shared" si="4"/>
        <v>5113</v>
      </c>
      <c r="V8" s="8">
        <v>5483</v>
      </c>
      <c r="W8" s="8">
        <v>4912</v>
      </c>
      <c r="X8" s="28">
        <f t="shared" si="5"/>
        <v>10395</v>
      </c>
      <c r="Y8" s="28">
        <f t="shared" si="6"/>
        <v>5197.5</v>
      </c>
      <c r="Z8" s="8">
        <v>14186</v>
      </c>
      <c r="AA8" s="8">
        <v>7608</v>
      </c>
      <c r="AB8" s="28">
        <f t="shared" si="7"/>
        <v>21794</v>
      </c>
      <c r="AC8" s="34">
        <f t="shared" si="8"/>
        <v>10897</v>
      </c>
      <c r="AD8" s="45">
        <f t="shared" si="9"/>
        <v>5699.5</v>
      </c>
    </row>
    <row r="9" spans="1:30" s="2" customFormat="1" ht="24" customHeight="1">
      <c r="A9" s="6"/>
      <c r="B9" s="2" t="s">
        <v>36</v>
      </c>
      <c r="C9" s="2">
        <v>8</v>
      </c>
      <c r="D9" s="2">
        <v>174</v>
      </c>
      <c r="E9" s="2">
        <v>169</v>
      </c>
      <c r="F9" s="2">
        <v>2</v>
      </c>
      <c r="G9" s="2" t="s">
        <v>49</v>
      </c>
      <c r="H9" s="2" t="s">
        <v>21</v>
      </c>
      <c r="I9" s="2" t="s">
        <v>9</v>
      </c>
      <c r="J9" s="9" t="s">
        <v>11</v>
      </c>
      <c r="K9" s="20">
        <v>4578</v>
      </c>
      <c r="L9" s="8">
        <v>10004</v>
      </c>
      <c r="M9" s="8">
        <v>6776</v>
      </c>
      <c r="N9" s="8">
        <v>5153</v>
      </c>
      <c r="O9" s="28">
        <f t="shared" si="0"/>
        <v>11929</v>
      </c>
      <c r="P9" s="28">
        <f t="shared" si="1"/>
        <v>5964.5</v>
      </c>
      <c r="Q9" s="8">
        <v>14352</v>
      </c>
      <c r="R9" s="8">
        <v>18214</v>
      </c>
      <c r="S9" s="28">
        <f t="shared" si="2"/>
        <v>32566</v>
      </c>
      <c r="T9" s="28">
        <f t="shared" si="3"/>
        <v>16283</v>
      </c>
      <c r="U9" s="28">
        <f t="shared" si="4"/>
        <v>10318.5</v>
      </c>
      <c r="V9" s="8">
        <v>4067</v>
      </c>
      <c r="W9" s="8">
        <v>6433</v>
      </c>
      <c r="X9" s="28">
        <f t="shared" si="5"/>
        <v>10500</v>
      </c>
      <c r="Y9" s="28">
        <f t="shared" si="6"/>
        <v>5250</v>
      </c>
      <c r="Z9" s="8">
        <v>7202</v>
      </c>
      <c r="AA9" s="8">
        <v>3901</v>
      </c>
      <c r="AB9" s="28">
        <f t="shared" si="7"/>
        <v>11103</v>
      </c>
      <c r="AC9" s="34">
        <f t="shared" si="8"/>
        <v>5551.5</v>
      </c>
      <c r="AD9" s="45">
        <f t="shared" si="9"/>
        <v>301.5</v>
      </c>
    </row>
    <row r="10" spans="1:30" s="2" customFormat="1" ht="24" customHeight="1">
      <c r="A10" s="6"/>
      <c r="B10" s="2" t="s">
        <v>37</v>
      </c>
      <c r="C10" s="2">
        <v>9</v>
      </c>
      <c r="D10" s="2">
        <v>182</v>
      </c>
      <c r="E10" s="2">
        <v>175</v>
      </c>
      <c r="F10" s="2">
        <v>2</v>
      </c>
      <c r="G10" s="2" t="s">
        <v>50</v>
      </c>
      <c r="H10" s="3" t="s">
        <v>30</v>
      </c>
      <c r="I10" s="3" t="s">
        <v>8</v>
      </c>
      <c r="J10" s="26" t="s">
        <v>10</v>
      </c>
      <c r="K10" s="20">
        <v>10002</v>
      </c>
      <c r="L10" s="8">
        <v>10001</v>
      </c>
      <c r="M10" s="8">
        <v>6363</v>
      </c>
      <c r="N10" s="8">
        <v>12977</v>
      </c>
      <c r="O10" s="28">
        <f t="shared" si="0"/>
        <v>19340</v>
      </c>
      <c r="P10" s="28">
        <f t="shared" si="1"/>
        <v>9670</v>
      </c>
      <c r="Q10" s="8">
        <v>28591</v>
      </c>
      <c r="R10" s="8">
        <v>18302</v>
      </c>
      <c r="S10" s="28">
        <f t="shared" si="2"/>
        <v>46893</v>
      </c>
      <c r="T10" s="28">
        <f t="shared" si="3"/>
        <v>23446.5</v>
      </c>
      <c r="U10" s="28">
        <f t="shared" si="4"/>
        <v>13776.5</v>
      </c>
      <c r="V10" s="8">
        <v>10451</v>
      </c>
      <c r="W10" s="8">
        <v>13067</v>
      </c>
      <c r="X10" s="28">
        <f t="shared" si="5"/>
        <v>23518</v>
      </c>
      <c r="Y10" s="28">
        <f t="shared" si="6"/>
        <v>11759</v>
      </c>
      <c r="Z10" s="8">
        <v>26446</v>
      </c>
      <c r="AA10" s="8">
        <v>25186</v>
      </c>
      <c r="AB10" s="28">
        <f t="shared" si="7"/>
        <v>51632</v>
      </c>
      <c r="AC10" s="34">
        <f t="shared" si="8"/>
        <v>25816</v>
      </c>
      <c r="AD10" s="45">
        <f t="shared" si="9"/>
        <v>14057</v>
      </c>
    </row>
    <row r="11" spans="1:30" s="2" customFormat="1" ht="24" customHeight="1">
      <c r="A11" s="6"/>
      <c r="B11" s="2" t="s">
        <v>38</v>
      </c>
      <c r="C11" s="2">
        <v>10</v>
      </c>
      <c r="D11" s="2">
        <v>177</v>
      </c>
      <c r="E11" s="2">
        <v>166</v>
      </c>
      <c r="F11" s="2">
        <v>1</v>
      </c>
      <c r="G11" s="2" t="s">
        <v>49</v>
      </c>
      <c r="H11" s="2" t="s">
        <v>30</v>
      </c>
      <c r="I11" s="3" t="s">
        <v>8</v>
      </c>
      <c r="J11" s="9" t="s">
        <v>11</v>
      </c>
      <c r="K11" s="20">
        <v>10002</v>
      </c>
      <c r="L11" s="8">
        <v>2987</v>
      </c>
      <c r="M11" s="8">
        <v>4891</v>
      </c>
      <c r="N11" s="8">
        <v>12221</v>
      </c>
      <c r="O11" s="28">
        <f t="shared" si="0"/>
        <v>17112</v>
      </c>
      <c r="P11" s="28">
        <f t="shared" si="1"/>
        <v>8556</v>
      </c>
      <c r="Q11" s="8">
        <v>24618</v>
      </c>
      <c r="R11" s="8">
        <v>27355</v>
      </c>
      <c r="S11" s="28">
        <f t="shared" si="2"/>
        <v>51973</v>
      </c>
      <c r="T11" s="28">
        <f t="shared" si="3"/>
        <v>25986.5</v>
      </c>
      <c r="U11" s="28">
        <f t="shared" si="4"/>
        <v>17430.5</v>
      </c>
      <c r="V11" s="8">
        <v>23284</v>
      </c>
      <c r="W11" s="8">
        <v>28574</v>
      </c>
      <c r="X11" s="28">
        <f t="shared" si="5"/>
        <v>51858</v>
      </c>
      <c r="Y11" s="28">
        <f t="shared" si="6"/>
        <v>25929</v>
      </c>
      <c r="Z11" s="8">
        <v>28299</v>
      </c>
      <c r="AA11" s="8">
        <v>22411</v>
      </c>
      <c r="AB11" s="28">
        <f t="shared" si="7"/>
        <v>50710</v>
      </c>
      <c r="AC11" s="34">
        <f t="shared" si="8"/>
        <v>25355</v>
      </c>
      <c r="AD11" s="45">
        <f t="shared" si="9"/>
        <v>-574</v>
      </c>
    </row>
    <row r="12" spans="1:30" s="2" customFormat="1" ht="24" customHeight="1">
      <c r="A12" s="6"/>
      <c r="B12" s="8" t="s">
        <v>39</v>
      </c>
      <c r="C12" s="2">
        <v>11</v>
      </c>
      <c r="D12" s="2">
        <v>180</v>
      </c>
      <c r="E12" s="2">
        <v>180</v>
      </c>
      <c r="F12" s="2">
        <v>1</v>
      </c>
      <c r="G12" s="2" t="s">
        <v>50</v>
      </c>
      <c r="H12" s="3" t="s">
        <v>30</v>
      </c>
      <c r="I12" s="3" t="s">
        <v>9</v>
      </c>
      <c r="J12" s="26" t="s">
        <v>10</v>
      </c>
      <c r="K12" s="20">
        <v>10002</v>
      </c>
      <c r="L12" s="8">
        <v>10002</v>
      </c>
      <c r="M12" s="8">
        <v>7757</v>
      </c>
      <c r="N12" s="8">
        <v>3406</v>
      </c>
      <c r="O12" s="28">
        <f t="shared" si="0"/>
        <v>11163</v>
      </c>
      <c r="P12" s="28">
        <f t="shared" si="1"/>
        <v>5581.5</v>
      </c>
      <c r="Q12" s="8">
        <v>12773</v>
      </c>
      <c r="R12" s="8">
        <v>4794</v>
      </c>
      <c r="S12" s="28">
        <f t="shared" si="2"/>
        <v>17567</v>
      </c>
      <c r="T12" s="28">
        <f t="shared" si="3"/>
        <v>8783.5</v>
      </c>
      <c r="U12" s="28">
        <f t="shared" si="4"/>
        <v>3202</v>
      </c>
      <c r="V12" s="8">
        <v>21348</v>
      </c>
      <c r="W12" s="8">
        <v>14269</v>
      </c>
      <c r="X12" s="28">
        <f t="shared" si="5"/>
        <v>35617</v>
      </c>
      <c r="Y12" s="28">
        <f t="shared" si="6"/>
        <v>17808.5</v>
      </c>
      <c r="Z12" s="8">
        <v>28209</v>
      </c>
      <c r="AA12" s="8">
        <v>25031</v>
      </c>
      <c r="AB12" s="28">
        <f t="shared" si="7"/>
        <v>53240</v>
      </c>
      <c r="AC12" s="34">
        <f t="shared" si="8"/>
        <v>26620</v>
      </c>
      <c r="AD12" s="45">
        <f t="shared" si="9"/>
        <v>8811.5</v>
      </c>
    </row>
    <row r="13" spans="1:30" s="2" customFormat="1" ht="24" customHeight="1">
      <c r="A13" s="6"/>
      <c r="B13" s="8" t="s">
        <v>40</v>
      </c>
      <c r="C13" s="2">
        <v>12</v>
      </c>
      <c r="D13" s="2">
        <v>198</v>
      </c>
      <c r="E13" s="2">
        <v>192</v>
      </c>
      <c r="F13" s="2">
        <v>1</v>
      </c>
      <c r="G13" s="2" t="s">
        <v>49</v>
      </c>
      <c r="H13" s="2" t="s">
        <v>30</v>
      </c>
      <c r="I13" s="2" t="s">
        <v>9</v>
      </c>
      <c r="J13" s="9" t="s">
        <v>11</v>
      </c>
      <c r="K13" s="20">
        <v>10004</v>
      </c>
      <c r="L13" s="8">
        <v>10064</v>
      </c>
      <c r="M13" s="8">
        <v>9587</v>
      </c>
      <c r="N13" s="8">
        <v>6016</v>
      </c>
      <c r="O13" s="28">
        <f t="shared" si="0"/>
        <v>15603</v>
      </c>
      <c r="P13" s="28">
        <f t="shared" si="1"/>
        <v>7801.5</v>
      </c>
      <c r="Q13" s="8">
        <v>14604</v>
      </c>
      <c r="R13" s="8">
        <v>4791</v>
      </c>
      <c r="S13" s="28">
        <f t="shared" si="2"/>
        <v>19395</v>
      </c>
      <c r="T13" s="28">
        <f t="shared" si="3"/>
        <v>9697.5</v>
      </c>
      <c r="U13" s="28">
        <f t="shared" si="4"/>
        <v>1896</v>
      </c>
      <c r="V13" s="8">
        <v>28603</v>
      </c>
      <c r="W13" s="8">
        <v>20919</v>
      </c>
      <c r="X13" s="28">
        <f t="shared" si="5"/>
        <v>49522</v>
      </c>
      <c r="Y13" s="28">
        <f t="shared" si="6"/>
        <v>24761</v>
      </c>
      <c r="Z13" s="8">
        <v>29431</v>
      </c>
      <c r="AA13" s="8">
        <v>28735</v>
      </c>
      <c r="AB13" s="28">
        <f t="shared" si="7"/>
        <v>58166</v>
      </c>
      <c r="AC13" s="34">
        <f t="shared" si="8"/>
        <v>29083</v>
      </c>
      <c r="AD13" s="45">
        <f t="shared" si="9"/>
        <v>4322</v>
      </c>
    </row>
    <row r="14" spans="1:30" s="2" customFormat="1" ht="24" customHeight="1">
      <c r="A14" s="6"/>
      <c r="B14" s="2" t="s">
        <v>41</v>
      </c>
      <c r="C14" s="2">
        <v>13</v>
      </c>
      <c r="D14" s="2">
        <v>168</v>
      </c>
      <c r="E14" s="2">
        <v>164</v>
      </c>
      <c r="F14" s="2">
        <v>2</v>
      </c>
      <c r="G14" s="2" t="s">
        <v>50</v>
      </c>
      <c r="H14" s="3" t="s">
        <v>30</v>
      </c>
      <c r="I14" s="3" t="s">
        <v>8</v>
      </c>
      <c r="J14" s="26" t="s">
        <v>10</v>
      </c>
      <c r="K14" s="20">
        <v>4520</v>
      </c>
      <c r="L14" s="8">
        <v>5501</v>
      </c>
      <c r="M14" s="8">
        <v>10317</v>
      </c>
      <c r="N14" s="8">
        <v>13212</v>
      </c>
      <c r="O14" s="28">
        <f t="shared" si="0"/>
        <v>23529</v>
      </c>
      <c r="P14" s="28">
        <f t="shared" si="1"/>
        <v>11764.5</v>
      </c>
      <c r="Q14" s="8">
        <v>21842</v>
      </c>
      <c r="R14" s="8">
        <v>12757</v>
      </c>
      <c r="S14" s="28">
        <f t="shared" si="2"/>
        <v>34599</v>
      </c>
      <c r="T14" s="28">
        <f t="shared" si="3"/>
        <v>17299.5</v>
      </c>
      <c r="U14" s="28">
        <f t="shared" si="4"/>
        <v>5535</v>
      </c>
      <c r="V14" s="8">
        <v>24163</v>
      </c>
      <c r="W14" s="8">
        <v>19323</v>
      </c>
      <c r="X14" s="28">
        <f t="shared" si="5"/>
        <v>43486</v>
      </c>
      <c r="Y14" s="28">
        <f t="shared" si="6"/>
        <v>21743</v>
      </c>
      <c r="Z14" s="8">
        <v>28717</v>
      </c>
      <c r="AA14" s="8">
        <v>27170</v>
      </c>
      <c r="AB14" s="28">
        <f t="shared" si="7"/>
        <v>55887</v>
      </c>
      <c r="AC14" s="34">
        <f t="shared" si="8"/>
        <v>27943.5</v>
      </c>
      <c r="AD14" s="45">
        <f t="shared" si="9"/>
        <v>6200.5</v>
      </c>
    </row>
    <row r="15" spans="1:30" s="2" customFormat="1" ht="24" customHeight="1">
      <c r="A15" s="6"/>
      <c r="B15" s="2" t="s">
        <v>42</v>
      </c>
      <c r="C15" s="2">
        <v>14</v>
      </c>
      <c r="D15" s="2">
        <v>195</v>
      </c>
      <c r="E15" s="2">
        <v>176</v>
      </c>
      <c r="F15" s="2">
        <v>2</v>
      </c>
      <c r="G15" s="2" t="s">
        <v>49</v>
      </c>
      <c r="H15" s="2" t="s">
        <v>30</v>
      </c>
      <c r="I15" s="3" t="s">
        <v>8</v>
      </c>
      <c r="J15" s="9" t="s">
        <v>11</v>
      </c>
      <c r="K15" s="20">
        <v>10002</v>
      </c>
      <c r="L15" s="8">
        <v>10003</v>
      </c>
      <c r="M15" s="8">
        <v>16757</v>
      </c>
      <c r="N15" s="8">
        <v>14339</v>
      </c>
      <c r="O15" s="28">
        <f t="shared" si="0"/>
        <v>31096</v>
      </c>
      <c r="P15" s="28">
        <f t="shared" si="1"/>
        <v>15548</v>
      </c>
      <c r="Q15" s="8">
        <v>26528</v>
      </c>
      <c r="R15" s="8">
        <v>18997</v>
      </c>
      <c r="S15" s="28">
        <f t="shared" si="2"/>
        <v>45525</v>
      </c>
      <c r="T15" s="28">
        <f t="shared" si="3"/>
        <v>22762.5</v>
      </c>
      <c r="U15" s="28">
        <f t="shared" si="4"/>
        <v>7214.5</v>
      </c>
      <c r="V15" s="8">
        <v>26110</v>
      </c>
      <c r="W15" s="8">
        <v>15536</v>
      </c>
      <c r="X15" s="28">
        <f t="shared" si="5"/>
        <v>41646</v>
      </c>
      <c r="Y15" s="28">
        <f t="shared" si="6"/>
        <v>20823</v>
      </c>
      <c r="Z15" s="8">
        <v>18597</v>
      </c>
      <c r="AA15" s="8">
        <v>27409</v>
      </c>
      <c r="AB15" s="28">
        <f t="shared" si="7"/>
        <v>46006</v>
      </c>
      <c r="AC15" s="34">
        <f t="shared" si="8"/>
        <v>23003</v>
      </c>
      <c r="AD15" s="45">
        <f t="shared" si="9"/>
        <v>2180</v>
      </c>
    </row>
    <row r="16" spans="1:30" s="2" customFormat="1" ht="24" customHeight="1">
      <c r="A16" s="6"/>
      <c r="B16" s="2" t="s">
        <v>43</v>
      </c>
      <c r="C16" s="2">
        <v>15</v>
      </c>
      <c r="D16" s="2">
        <v>174</v>
      </c>
      <c r="E16" s="2">
        <v>181</v>
      </c>
      <c r="F16" s="2">
        <v>2</v>
      </c>
      <c r="G16" s="2" t="s">
        <v>49</v>
      </c>
      <c r="H16" s="3" t="s">
        <v>30</v>
      </c>
      <c r="I16" s="3" t="s">
        <v>9</v>
      </c>
      <c r="J16" s="26" t="s">
        <v>10</v>
      </c>
      <c r="K16" s="20">
        <v>10004</v>
      </c>
      <c r="L16" s="8">
        <v>5353</v>
      </c>
      <c r="M16" s="8">
        <v>4302</v>
      </c>
      <c r="N16" s="8">
        <v>14385</v>
      </c>
      <c r="O16" s="28">
        <f t="shared" si="0"/>
        <v>18687</v>
      </c>
      <c r="P16" s="28">
        <f t="shared" si="1"/>
        <v>9343.5</v>
      </c>
      <c r="Q16" s="8">
        <v>3461</v>
      </c>
      <c r="R16" s="8">
        <v>9262</v>
      </c>
      <c r="S16" s="28">
        <f t="shared" si="2"/>
        <v>12723</v>
      </c>
      <c r="T16" s="28">
        <f t="shared" si="3"/>
        <v>6361.5</v>
      </c>
      <c r="U16" s="28">
        <f t="shared" si="4"/>
        <v>-2982</v>
      </c>
      <c r="V16" s="8">
        <v>26008</v>
      </c>
      <c r="W16" s="8">
        <v>5715</v>
      </c>
      <c r="X16" s="28">
        <f t="shared" si="5"/>
        <v>31723</v>
      </c>
      <c r="Y16" s="28">
        <f t="shared" si="6"/>
        <v>15861.5</v>
      </c>
      <c r="Z16" s="8">
        <v>20761</v>
      </c>
      <c r="AA16" s="8">
        <v>27103</v>
      </c>
      <c r="AB16" s="28">
        <f t="shared" si="7"/>
        <v>47864</v>
      </c>
      <c r="AC16" s="34">
        <f t="shared" si="8"/>
        <v>23932</v>
      </c>
      <c r="AD16" s="45">
        <f t="shared" si="9"/>
        <v>8070.5</v>
      </c>
    </row>
    <row r="17" spans="1:30" s="4" customFormat="1" ht="23" customHeight="1">
      <c r="A17" s="7"/>
      <c r="B17" s="4" t="s">
        <v>44</v>
      </c>
      <c r="C17" s="4">
        <v>16</v>
      </c>
      <c r="D17" s="4">
        <v>195</v>
      </c>
      <c r="E17" s="4">
        <v>195</v>
      </c>
      <c r="F17" s="4">
        <v>2</v>
      </c>
      <c r="G17" s="4" t="s">
        <v>50</v>
      </c>
      <c r="H17" s="4" t="s">
        <v>30</v>
      </c>
      <c r="I17" s="2" t="s">
        <v>9</v>
      </c>
      <c r="J17" s="9" t="s">
        <v>11</v>
      </c>
      <c r="K17" s="27">
        <v>10003</v>
      </c>
      <c r="L17" s="28">
        <v>10002</v>
      </c>
      <c r="M17" s="8">
        <v>1132</v>
      </c>
      <c r="N17" s="8">
        <v>1378</v>
      </c>
      <c r="O17" s="28">
        <f t="shared" si="0"/>
        <v>2510</v>
      </c>
      <c r="P17" s="28">
        <f t="shared" si="1"/>
        <v>1255</v>
      </c>
      <c r="Q17" s="8">
        <v>13596</v>
      </c>
      <c r="R17" s="8">
        <v>4744</v>
      </c>
      <c r="S17" s="28">
        <f t="shared" si="2"/>
        <v>18340</v>
      </c>
      <c r="T17" s="28">
        <f t="shared" si="3"/>
        <v>9170</v>
      </c>
      <c r="U17" s="28">
        <f t="shared" si="4"/>
        <v>7915</v>
      </c>
      <c r="V17" s="8">
        <v>13217</v>
      </c>
      <c r="W17" s="8">
        <v>5362</v>
      </c>
      <c r="X17" s="28">
        <f t="shared" si="5"/>
        <v>18579</v>
      </c>
      <c r="Y17" s="28">
        <f t="shared" si="6"/>
        <v>9289.5</v>
      </c>
      <c r="Z17" s="8">
        <v>7094</v>
      </c>
      <c r="AA17" s="8">
        <v>8191</v>
      </c>
      <c r="AB17" s="28">
        <f t="shared" si="7"/>
        <v>15285</v>
      </c>
      <c r="AC17" s="34">
        <f t="shared" si="8"/>
        <v>7642.5</v>
      </c>
      <c r="AD17" s="45">
        <f t="shared" si="9"/>
        <v>-1647</v>
      </c>
    </row>
    <row r="19" spans="1:30" s="42" customFormat="1">
      <c r="H19" s="42" t="s">
        <v>52</v>
      </c>
      <c r="I19" s="43" t="s">
        <v>53</v>
      </c>
      <c r="K19" s="42">
        <f>AVERAGE(K2:K17)</f>
        <v>9083.6875</v>
      </c>
      <c r="L19" s="42">
        <f t="shared" ref="L19:AC19" si="10">AVERAGE(L2:L17)</f>
        <v>8096.3125</v>
      </c>
      <c r="M19" s="42">
        <f t="shared" si="10"/>
        <v>10897.75</v>
      </c>
      <c r="N19" s="42">
        <f t="shared" si="10"/>
        <v>11802.6875</v>
      </c>
      <c r="O19" s="42">
        <f t="shared" si="10"/>
        <v>22700.4375</v>
      </c>
      <c r="P19" s="42">
        <f t="shared" si="10"/>
        <v>11350.21875</v>
      </c>
      <c r="Q19" s="42">
        <f t="shared" si="10"/>
        <v>18523.125</v>
      </c>
      <c r="R19" s="42">
        <f t="shared" si="10"/>
        <v>14075.875</v>
      </c>
      <c r="S19" s="42">
        <f t="shared" si="10"/>
        <v>32599</v>
      </c>
      <c r="T19" s="42">
        <f t="shared" si="10"/>
        <v>16299.5</v>
      </c>
      <c r="U19" s="42">
        <f t="shared" ref="U19" si="11">AVERAGE(U2:U17)</f>
        <v>4949.28125</v>
      </c>
      <c r="V19" s="42">
        <f t="shared" si="10"/>
        <v>14633.1875</v>
      </c>
      <c r="W19" s="42">
        <f t="shared" si="10"/>
        <v>10997.5625</v>
      </c>
      <c r="X19" s="42">
        <f t="shared" si="10"/>
        <v>25630.75</v>
      </c>
      <c r="Y19" s="42">
        <f t="shared" si="10"/>
        <v>12815.375</v>
      </c>
      <c r="Z19" s="42">
        <f t="shared" si="10"/>
        <v>15956.0625</v>
      </c>
      <c r="AA19" s="42">
        <f t="shared" si="10"/>
        <v>16995.625</v>
      </c>
      <c r="AB19" s="42">
        <f t="shared" si="10"/>
        <v>32951.6875</v>
      </c>
      <c r="AC19" s="42">
        <f t="shared" si="10"/>
        <v>16475.84375</v>
      </c>
      <c r="AD19" s="42">
        <f t="shared" ref="AD19" si="12">AVERAGE(AD2:AD17)</f>
        <v>3660.46875</v>
      </c>
    </row>
    <row r="20" spans="1:30" s="42" customFormat="1">
      <c r="I20" s="43" t="s">
        <v>54</v>
      </c>
      <c r="K20" s="42">
        <f>STDEV(K2:K17)</f>
        <v>1850.5412440238488</v>
      </c>
      <c r="L20" s="42">
        <f t="shared" ref="L20:AC20" si="13">STDEV(L2:L17)</f>
        <v>2679.2898989284454</v>
      </c>
      <c r="M20" s="42">
        <f t="shared" si="13"/>
        <v>7874.9333330511436</v>
      </c>
      <c r="N20" s="42">
        <f t="shared" si="13"/>
        <v>7301.4286612849492</v>
      </c>
      <c r="O20" s="42">
        <f t="shared" si="13"/>
        <v>13717.198688598923</v>
      </c>
      <c r="P20" s="42">
        <f t="shared" si="13"/>
        <v>6858.5993442994613</v>
      </c>
      <c r="Q20" s="42">
        <f t="shared" si="13"/>
        <v>8830.6236840893635</v>
      </c>
      <c r="R20" s="42">
        <f t="shared" si="13"/>
        <v>7873.4524140726644</v>
      </c>
      <c r="S20" s="42">
        <f t="shared" si="13"/>
        <v>15490.258091243455</v>
      </c>
      <c r="T20" s="42">
        <f t="shared" si="13"/>
        <v>7745.1290456217275</v>
      </c>
      <c r="U20" s="42">
        <f t="shared" ref="U20" si="14">STDEV(U2:U17)</f>
        <v>6369.6248240346413</v>
      </c>
      <c r="V20" s="42">
        <f t="shared" si="13"/>
        <v>9616.4473635450904</v>
      </c>
      <c r="W20" s="42">
        <f t="shared" si="13"/>
        <v>7138.8998402531652</v>
      </c>
      <c r="X20" s="42">
        <f t="shared" si="13"/>
        <v>14830.331587661822</v>
      </c>
      <c r="Y20" s="42">
        <f t="shared" si="13"/>
        <v>7415.1657938309108</v>
      </c>
      <c r="Z20" s="42">
        <f t="shared" si="13"/>
        <v>10041.247946802561</v>
      </c>
      <c r="AA20" s="42">
        <f t="shared" si="13"/>
        <v>9963.9950814587082</v>
      </c>
      <c r="AB20" s="42">
        <f t="shared" si="13"/>
        <v>19163.285681109941</v>
      </c>
      <c r="AC20" s="42">
        <f t="shared" si="13"/>
        <v>9581.6428405549705</v>
      </c>
      <c r="AD20" s="42">
        <f t="shared" ref="AD20" si="15">STDEV(AD2:AD17)</f>
        <v>5178.2950909501415</v>
      </c>
    </row>
    <row r="21" spans="1:30" s="42" customFormat="1"/>
    <row r="22" spans="1:30" s="42" customFormat="1">
      <c r="H22" s="42" t="s">
        <v>55</v>
      </c>
      <c r="I22" s="43" t="s">
        <v>53</v>
      </c>
      <c r="K22" s="42">
        <f>AVERAGE(K2:K9)</f>
        <v>8850</v>
      </c>
      <c r="L22" s="42">
        <f t="shared" ref="L22:AC22" si="16">AVERAGE(L2:L9)</f>
        <v>8203.5</v>
      </c>
      <c r="M22" s="42">
        <f t="shared" si="16"/>
        <v>14157.25</v>
      </c>
      <c r="N22" s="42">
        <f t="shared" si="16"/>
        <v>13863.625</v>
      </c>
      <c r="O22" s="42">
        <f t="shared" si="16"/>
        <v>28020.875</v>
      </c>
      <c r="P22" s="42">
        <f t="shared" si="16"/>
        <v>14010.4375</v>
      </c>
      <c r="Q22" s="42">
        <f t="shared" si="16"/>
        <v>18794.625</v>
      </c>
      <c r="R22" s="42">
        <f t="shared" si="16"/>
        <v>15526.5</v>
      </c>
      <c r="S22" s="42">
        <f t="shared" si="16"/>
        <v>34321.125</v>
      </c>
      <c r="T22" s="42">
        <f t="shared" si="16"/>
        <v>17160.5625</v>
      </c>
      <c r="U22" s="42">
        <f t="shared" ref="U22" si="17">AVERAGE(U2:U9)</f>
        <v>3150.125</v>
      </c>
      <c r="V22" s="42">
        <f t="shared" si="16"/>
        <v>7618.375</v>
      </c>
      <c r="W22" s="42">
        <f t="shared" si="16"/>
        <v>6649.5</v>
      </c>
      <c r="X22" s="42">
        <f t="shared" si="16"/>
        <v>14267.875</v>
      </c>
      <c r="Y22" s="42">
        <f t="shared" si="16"/>
        <v>7133.9375</v>
      </c>
      <c r="Z22" s="42">
        <f t="shared" si="16"/>
        <v>8467.875</v>
      </c>
      <c r="AA22" s="42">
        <f t="shared" si="16"/>
        <v>10086.75</v>
      </c>
      <c r="AB22" s="42">
        <f t="shared" si="16"/>
        <v>18554.625</v>
      </c>
      <c r="AC22" s="42">
        <f t="shared" si="16"/>
        <v>9277.3125</v>
      </c>
      <c r="AD22" s="42">
        <f t="shared" ref="AD22" si="18">AVERAGE(AD2:AD9)</f>
        <v>2143.375</v>
      </c>
    </row>
    <row r="23" spans="1:30">
      <c r="I23" s="43" t="s">
        <v>54</v>
      </c>
      <c r="K23">
        <f>STDEV(K2:K10)</f>
        <v>1780.828178123875</v>
      </c>
      <c r="L23">
        <f t="shared" ref="L23:AC23" si="19">STDEV(L2:L10)</f>
        <v>2542.0008742021409</v>
      </c>
      <c r="M23">
        <f t="shared" si="19"/>
        <v>9065.4215811756076</v>
      </c>
      <c r="N23">
        <f t="shared" si="19"/>
        <v>8193.5673007006608</v>
      </c>
      <c r="O23">
        <f t="shared" si="19"/>
        <v>15580.470516001755</v>
      </c>
      <c r="P23">
        <f t="shared" si="19"/>
        <v>7790.2352580008774</v>
      </c>
      <c r="Q23">
        <f t="shared" si="19"/>
        <v>9625.7762991413383</v>
      </c>
      <c r="R23">
        <f t="shared" si="19"/>
        <v>7220.7182025828361</v>
      </c>
      <c r="S23">
        <f t="shared" si="19"/>
        <v>15678.62214131076</v>
      </c>
      <c r="T23">
        <f t="shared" si="19"/>
        <v>7839.3110706553798</v>
      </c>
      <c r="U23">
        <f t="shared" ref="U23" si="20">STDEV(U2:U10)</f>
        <v>6706.4164564616776</v>
      </c>
      <c r="V23">
        <f t="shared" si="19"/>
        <v>6266.1218358017186</v>
      </c>
      <c r="W23">
        <f t="shared" si="19"/>
        <v>3120.3995782235606</v>
      </c>
      <c r="X23">
        <f t="shared" si="19"/>
        <v>6297.1120960325934</v>
      </c>
      <c r="Y23">
        <f t="shared" si="19"/>
        <v>3148.5560480162967</v>
      </c>
      <c r="Z23">
        <f t="shared" si="19"/>
        <v>7790.8740541596344</v>
      </c>
      <c r="AA23">
        <f t="shared" si="19"/>
        <v>8800.4795339673274</v>
      </c>
      <c r="AB23">
        <f t="shared" si="19"/>
        <v>15330.495323410498</v>
      </c>
      <c r="AC23">
        <f t="shared" si="19"/>
        <v>7665.2476617052489</v>
      </c>
      <c r="AD23">
        <f t="shared" ref="AD23" si="21">STDEV(AD2:AD10)</f>
        <v>6131.0887836999318</v>
      </c>
    </row>
    <row r="24" spans="1:30">
      <c r="O24"/>
      <c r="P24"/>
      <c r="S24"/>
      <c r="T24"/>
      <c r="U24"/>
      <c r="X24"/>
      <c r="Y24"/>
      <c r="AB24"/>
      <c r="AC24"/>
    </row>
    <row r="25" spans="1:30">
      <c r="H25" t="s">
        <v>56</v>
      </c>
      <c r="I25" s="43" t="s">
        <v>53</v>
      </c>
      <c r="K25">
        <f>AVERAGE(K10:K17)</f>
        <v>9317.375</v>
      </c>
      <c r="L25">
        <f t="shared" ref="L25:AC25" si="22">AVERAGE(L10:L17)</f>
        <v>7989.125</v>
      </c>
      <c r="M25">
        <f t="shared" si="22"/>
        <v>7638.25</v>
      </c>
      <c r="N25">
        <f t="shared" si="22"/>
        <v>9741.75</v>
      </c>
      <c r="O25">
        <f t="shared" si="22"/>
        <v>17380</v>
      </c>
      <c r="P25">
        <f t="shared" si="22"/>
        <v>8690</v>
      </c>
      <c r="Q25">
        <f t="shared" si="22"/>
        <v>18251.625</v>
      </c>
      <c r="R25">
        <f t="shared" si="22"/>
        <v>12625.25</v>
      </c>
      <c r="S25">
        <f t="shared" si="22"/>
        <v>30876.875</v>
      </c>
      <c r="T25">
        <f t="shared" si="22"/>
        <v>15438.4375</v>
      </c>
      <c r="U25">
        <f t="shared" ref="U25" si="23">AVERAGE(U10:U17)</f>
        <v>6748.4375</v>
      </c>
      <c r="V25">
        <f t="shared" si="22"/>
        <v>21648</v>
      </c>
      <c r="W25">
        <f t="shared" si="22"/>
        <v>15345.625</v>
      </c>
      <c r="X25">
        <f t="shared" si="22"/>
        <v>36993.625</v>
      </c>
      <c r="Y25">
        <f t="shared" si="22"/>
        <v>18496.8125</v>
      </c>
      <c r="Z25">
        <f t="shared" si="22"/>
        <v>23444.25</v>
      </c>
      <c r="AA25">
        <f t="shared" si="22"/>
        <v>23904.5</v>
      </c>
      <c r="AB25">
        <f t="shared" si="22"/>
        <v>47348.75</v>
      </c>
      <c r="AC25">
        <f t="shared" si="22"/>
        <v>23674.375</v>
      </c>
      <c r="AD25">
        <f t="shared" ref="AD25" si="24">AVERAGE(AD10:AD17)</f>
        <v>5177.5625</v>
      </c>
    </row>
    <row r="26" spans="1:30">
      <c r="I26" s="43" t="s">
        <v>57</v>
      </c>
      <c r="K26">
        <f>STDEV(K10:K17)</f>
        <v>1938.4324254038734</v>
      </c>
      <c r="L26">
        <f t="shared" ref="L26:AC26" si="25">STDEV(L10:L17)</f>
        <v>2895.1424064407311</v>
      </c>
      <c r="M26">
        <f t="shared" si="25"/>
        <v>4732.4794090564046</v>
      </c>
      <c r="N26">
        <f t="shared" si="25"/>
        <v>5282.3951750805509</v>
      </c>
      <c r="O26">
        <f t="shared" si="25"/>
        <v>8404.8136547712093</v>
      </c>
      <c r="P26">
        <f t="shared" si="25"/>
        <v>4202.4068273856046</v>
      </c>
      <c r="Q26">
        <f t="shared" si="25"/>
        <v>8557.2067695264068</v>
      </c>
      <c r="R26">
        <f t="shared" si="25"/>
        <v>8331.8415345674239</v>
      </c>
      <c r="S26">
        <f t="shared" si="25"/>
        <v>15701.260954253688</v>
      </c>
      <c r="T26">
        <f t="shared" si="25"/>
        <v>7850.6304771268442</v>
      </c>
      <c r="U26">
        <f t="shared" ref="U26" si="26">STDEV(U10:U17)</f>
        <v>6517.6180708111679</v>
      </c>
      <c r="V26">
        <f t="shared" si="25"/>
        <v>6467.9137727267653</v>
      </c>
      <c r="W26">
        <f t="shared" si="25"/>
        <v>7752.2450930129171</v>
      </c>
      <c r="X26">
        <f t="shared" si="25"/>
        <v>11904.805859549808</v>
      </c>
      <c r="Y26">
        <f t="shared" si="25"/>
        <v>5952.4029297749039</v>
      </c>
      <c r="Z26">
        <f t="shared" si="25"/>
        <v>7717.802698955189</v>
      </c>
      <c r="AA26">
        <f t="shared" si="25"/>
        <v>6639.3309903935351</v>
      </c>
      <c r="AB26">
        <f t="shared" si="25"/>
        <v>13545.785815416648</v>
      </c>
      <c r="AC26">
        <f t="shared" si="25"/>
        <v>6772.8929077083239</v>
      </c>
      <c r="AD26">
        <f t="shared" ref="AD26" si="27">STDEV(AD10:AD17)</f>
        <v>5221.3557793074342</v>
      </c>
    </row>
    <row r="27" spans="1:30">
      <c r="A27" s="46" t="s">
        <v>60</v>
      </c>
    </row>
  </sheetData>
  <phoneticPr fontId="5" type="noConversion"/>
  <printOptions headings="1"/>
  <pageMargins left="0.75000000000000011" right="0.75000000000000011" top="1" bottom="1" header="0.5" footer="0.5"/>
  <pageSetup paperSize="9" scale="58" fitToWidth="2" fitToHeight="2" orientation="landscape" horizontalDpi="4294967292" verticalDpi="4294967292"/>
  <headerFooter>
    <oddHeader>&amp;F</oddHeader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Lancaster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Uschi Mason</dc:creator>
  <cp:lastModifiedBy>Psychology Department</cp:lastModifiedBy>
  <cp:lastPrinted>2017-05-24T10:45:15Z</cp:lastPrinted>
  <dcterms:created xsi:type="dcterms:W3CDTF">2014-11-27T11:03:10Z</dcterms:created>
  <dcterms:modified xsi:type="dcterms:W3CDTF">2018-02-07T10:30:50Z</dcterms:modified>
</cp:coreProperties>
</file>